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0770" windowHeight="9120" activeTab="4"/>
  </bookViews>
  <sheets>
    <sheet name="Income sttmt" sheetId="1" r:id="rId1"/>
    <sheet name="Bal Sheet" sheetId="2" r:id="rId2"/>
    <sheet name="Equity" sheetId="3" r:id="rId3"/>
    <sheet name="cash" sheetId="4" r:id="rId4"/>
    <sheet name="Notes" sheetId="5" r:id="rId5"/>
  </sheets>
  <definedNames>
    <definedName name="_xlnm.Print_Area" localSheetId="1">'Bal Sheet'!$A$1:$F$58</definedName>
    <definedName name="_xlnm.Print_Area" localSheetId="3">'cash'!$A$1:$F$52</definedName>
    <definedName name="_xlnm.Print_Area" localSheetId="0">'Income sttmt'!$A$1:$I$63</definedName>
  </definedNames>
  <calcPr fullCalcOnLoad="1"/>
</workbook>
</file>

<file path=xl/sharedStrings.xml><?xml version="1.0" encoding="utf-8"?>
<sst xmlns="http://schemas.openxmlformats.org/spreadsheetml/2006/main" count="299" uniqueCount="224">
  <si>
    <t>Revenue</t>
  </si>
  <si>
    <t>Taxation</t>
  </si>
  <si>
    <t>Inventories</t>
  </si>
  <si>
    <t>Share</t>
  </si>
  <si>
    <t>Company No. 593649-H</t>
  </si>
  <si>
    <t>(The figures have not been audited)</t>
  </si>
  <si>
    <t>Individual Quarter</t>
  </si>
  <si>
    <t>Preceding Year</t>
  </si>
  <si>
    <t>Current Year</t>
  </si>
  <si>
    <t>Corresponding</t>
  </si>
  <si>
    <t>Quarter</t>
  </si>
  <si>
    <t>To Date</t>
  </si>
  <si>
    <t>RM'000</t>
  </si>
  <si>
    <t>Operating expenses</t>
  </si>
  <si>
    <t>Other operating income</t>
  </si>
  <si>
    <t>Profit from operations</t>
  </si>
  <si>
    <t>Finance cost</t>
  </si>
  <si>
    <t>Profit before tax</t>
  </si>
  <si>
    <t xml:space="preserve">Profit after tax </t>
  </si>
  <si>
    <t>Minority interest</t>
  </si>
  <si>
    <t>Pre-acquisition profits</t>
  </si>
  <si>
    <t>Net profit for the period</t>
  </si>
  <si>
    <t>Basic earnings per share (sen)</t>
  </si>
  <si>
    <t>Diluted earnings per share (sen)</t>
  </si>
  <si>
    <t>Note:</t>
  </si>
  <si>
    <t>As At</t>
  </si>
  <si>
    <t>30.09.03</t>
  </si>
  <si>
    <t>Property, plant and equipment</t>
  </si>
  <si>
    <t>Current assets</t>
  </si>
  <si>
    <t>Marketable securities</t>
  </si>
  <si>
    <t>Cash and bank balances</t>
  </si>
  <si>
    <t>Current liabilities</t>
  </si>
  <si>
    <t>Short term borrowings</t>
  </si>
  <si>
    <t>Net current assets / (liabilities)</t>
  </si>
  <si>
    <t>Share capital</t>
  </si>
  <si>
    <t>*</t>
  </si>
  <si>
    <t>Reserve on consolidation</t>
  </si>
  <si>
    <t>Shareholders' funds</t>
  </si>
  <si>
    <t>Note :</t>
  </si>
  <si>
    <t>* Represents RM2</t>
  </si>
  <si>
    <t xml:space="preserve">              </t>
  </si>
  <si>
    <t>CONDENSED CONSOLIDATED STATEMENT OF CHANGES IN EQUITY</t>
  </si>
  <si>
    <t>Retained</t>
  </si>
  <si>
    <t>Capital</t>
  </si>
  <si>
    <t>Profits</t>
  </si>
  <si>
    <t>Total</t>
  </si>
  <si>
    <t>SELECTED EXPLANATORY NOTES</t>
  </si>
  <si>
    <t>1.</t>
  </si>
  <si>
    <t>2.</t>
  </si>
  <si>
    <t>3.</t>
  </si>
  <si>
    <t>4.</t>
  </si>
  <si>
    <t>5.</t>
  </si>
  <si>
    <t>6.</t>
  </si>
  <si>
    <t>7.</t>
  </si>
  <si>
    <t>8.</t>
  </si>
  <si>
    <t>ended</t>
  </si>
  <si>
    <t>Publishing</t>
  </si>
  <si>
    <t>Printing</t>
  </si>
  <si>
    <t>Others</t>
  </si>
  <si>
    <t>Elimination</t>
  </si>
  <si>
    <t>Revenue from external customers</t>
  </si>
  <si>
    <t>Inter-segment revenue</t>
  </si>
  <si>
    <t>Total revenue</t>
  </si>
  <si>
    <t>Segment results</t>
  </si>
  <si>
    <t>Interest income</t>
  </si>
  <si>
    <t>Profit before taxation</t>
  </si>
  <si>
    <t>Profit after taxation</t>
  </si>
  <si>
    <t>9.</t>
  </si>
  <si>
    <t>Valuation of Property, Plant and Equipment</t>
  </si>
  <si>
    <t>10.</t>
  </si>
  <si>
    <t>Subsequent Events</t>
  </si>
  <si>
    <t>11.</t>
  </si>
  <si>
    <t>Change In The Composition of The Group</t>
  </si>
  <si>
    <t>12.</t>
  </si>
  <si>
    <t>13.</t>
  </si>
  <si>
    <t>Capital Commitments</t>
  </si>
  <si>
    <t>There is no outstanding capital commitments at the end of the current quarter.</t>
  </si>
  <si>
    <t>14.</t>
  </si>
  <si>
    <t>15.</t>
  </si>
  <si>
    <t>16.</t>
  </si>
  <si>
    <t>17.</t>
  </si>
  <si>
    <t>18.</t>
  </si>
  <si>
    <t>Taxation comprise the following :</t>
  </si>
  <si>
    <t>19.</t>
  </si>
  <si>
    <t>20.</t>
  </si>
  <si>
    <t>21.</t>
  </si>
  <si>
    <t>Corporate Proposal</t>
  </si>
  <si>
    <t>Repayment of bank borrowings</t>
  </si>
  <si>
    <t>Overseas expansion plan</t>
  </si>
  <si>
    <t>22.</t>
  </si>
  <si>
    <t>Secured</t>
  </si>
  <si>
    <t>Unsecured</t>
  </si>
  <si>
    <t>Group borrowings</t>
  </si>
  <si>
    <t>Short term</t>
  </si>
  <si>
    <t>Long term</t>
  </si>
  <si>
    <t>23.</t>
  </si>
  <si>
    <t>Off Balance Sheet Financial Instruments</t>
  </si>
  <si>
    <t>24.</t>
  </si>
  <si>
    <t>Material Litigation</t>
  </si>
  <si>
    <t>25.</t>
  </si>
  <si>
    <t>The basic earnings per share for the quarter and cumulative year to date are computed as follow:</t>
  </si>
  <si>
    <t>Net profit for the period (RM'000)</t>
  </si>
  <si>
    <t>Weighted average number of ordinary</t>
  </si>
  <si>
    <t xml:space="preserve">   shares in issue ('000)</t>
  </si>
  <si>
    <t>Basic Earnings Per Share (sen)</t>
  </si>
  <si>
    <t>CONDENSED CONSOLIDATED CASH FLOW STATEMENT</t>
  </si>
  <si>
    <t>Cash flows from operating activities</t>
  </si>
  <si>
    <t>- Non-cash items</t>
  </si>
  <si>
    <t>Operating profit before working capital changes</t>
  </si>
  <si>
    <t>Cash flows from investing activities</t>
  </si>
  <si>
    <t>Cash flows from financing activities</t>
  </si>
  <si>
    <t>Net cash from financing activities</t>
  </si>
  <si>
    <t>Net increase in cash and cash equivalents</t>
  </si>
  <si>
    <t>Minority interests</t>
  </si>
  <si>
    <t>Deferred tax liabilities</t>
  </si>
  <si>
    <t>Issuance of shares</t>
  </si>
  <si>
    <t>Adjustment for non-cash flow:</t>
  </si>
  <si>
    <t>Net change in current assets</t>
  </si>
  <si>
    <t>Net change in current liabilities</t>
  </si>
  <si>
    <t>Taxes paid</t>
  </si>
  <si>
    <t>Equity Investments</t>
  </si>
  <si>
    <t>Other investments</t>
  </si>
  <si>
    <t>Bank borrowings</t>
  </si>
  <si>
    <t>Cash and cash equivalents at beginning of year</t>
  </si>
  <si>
    <t>Cash and cash equivalents at end of year</t>
  </si>
  <si>
    <t>Basis of Preparation</t>
  </si>
  <si>
    <t>Auditors' Report on preceding Annual Financial Statements</t>
  </si>
  <si>
    <t>Comments about Seasonal or Cyclical Factors</t>
  </si>
  <si>
    <t xml:space="preserve">Unusual Items due to their Nature, Size and Incidence </t>
  </si>
  <si>
    <t>Changes in Estimates</t>
  </si>
  <si>
    <t>Debts and Equity Securities</t>
  </si>
  <si>
    <t>Dividends Paid</t>
  </si>
  <si>
    <t>Segmental Information</t>
  </si>
  <si>
    <t>Interest expenses</t>
  </si>
  <si>
    <t>Profit after tax after minority interests</t>
  </si>
  <si>
    <t>Net Profit for the period</t>
  </si>
  <si>
    <t>Changes in Contingent Liabilities or Contingent Assets</t>
  </si>
  <si>
    <t>Sale of Unquoted Investments and Properties</t>
  </si>
  <si>
    <t xml:space="preserve">      - 6,000,000 new ordinary shares of EM0.50 each available for application by the Malaysian Public.</t>
  </si>
  <si>
    <t xml:space="preserve">      - 700,000 new ordinary shares of RM0.50 each by way of placement to identified investors; and</t>
  </si>
  <si>
    <t xml:space="preserve">      - 5,3000,000 new ordinary shares of RM0.50 each to eligible directors, employees and business associates of 
         PPG and its subsidiary companies</t>
  </si>
  <si>
    <t xml:space="preserve">      - 24,000,000 ordinary shares of RM0.50 each to Bumiputra Investors approved by the Ministry of
         International Trade and Industry.</t>
  </si>
  <si>
    <t>Long term borrowings</t>
  </si>
  <si>
    <t>Commentary of Prospects</t>
  </si>
  <si>
    <t>Profit Forecast Variance</t>
  </si>
  <si>
    <t>a) There were no purchases or disposals of quoted securities for the current quarter under review.</t>
  </si>
  <si>
    <t>As at</t>
  </si>
  <si>
    <t>b)</t>
  </si>
  <si>
    <t xml:space="preserve">   Investment in quoted marketable securities:</t>
  </si>
  <si>
    <t xml:space="preserve">   - At cost</t>
  </si>
  <si>
    <t xml:space="preserve">   - At book value</t>
  </si>
  <si>
    <t xml:space="preserve">   - At market value</t>
  </si>
  <si>
    <t>Cumulative</t>
  </si>
  <si>
    <t>Individual</t>
  </si>
  <si>
    <t>Share of result of associates</t>
  </si>
  <si>
    <t>Deferred tax assets</t>
  </si>
  <si>
    <t>Trade receivables</t>
  </si>
  <si>
    <t>Other receivables</t>
  </si>
  <si>
    <t>Trade payables</t>
  </si>
  <si>
    <t>Other  payables</t>
  </si>
  <si>
    <t>Tax payable</t>
  </si>
  <si>
    <t>Capital investments</t>
  </si>
  <si>
    <t>CONDENSED CONSOLIDATED INCOME STATEMENT</t>
  </si>
  <si>
    <t xml:space="preserve">As At </t>
  </si>
  <si>
    <t>Associates</t>
  </si>
  <si>
    <t>Retained profits / (Accumulated losses)</t>
  </si>
  <si>
    <t>Balance as at 1 October 2003</t>
  </si>
  <si>
    <t xml:space="preserve">Number of </t>
  </si>
  <si>
    <t xml:space="preserve">ordinary shares </t>
  </si>
  <si>
    <t>Date</t>
  </si>
  <si>
    <t>Consideration</t>
  </si>
  <si>
    <t>of RM0.50 each</t>
  </si>
  <si>
    <t>RM</t>
  </si>
  <si>
    <t>No dividend has been paid or declared since the end of the previous financial year.</t>
  </si>
  <si>
    <t xml:space="preserve">Performance Review </t>
  </si>
  <si>
    <t xml:space="preserve">Comment on Material Change in Profit Before Taxation </t>
  </si>
  <si>
    <t>Quoted Securities</t>
  </si>
  <si>
    <t>(a) Status of Corporate Proposals</t>
  </si>
  <si>
    <t>(i) Public Issue of 12,000,000 new ordinary shares of RM0.50 each comprising:-</t>
  </si>
  <si>
    <t>(ii) Offer for Sale of 24,000,000 ordinary shares of RM0.50 each comprising:-</t>
  </si>
  <si>
    <t>(b) Status of utilisation of Proceeds</t>
  </si>
  <si>
    <t>Borrowings and Debt Securities</t>
  </si>
  <si>
    <t>Earnings per share</t>
  </si>
  <si>
    <t>Based on results for the period</t>
  </si>
  <si>
    <t>- Current taxation</t>
  </si>
  <si>
    <t>- Deferred taxation</t>
  </si>
  <si>
    <t>(Over)/under provision in prior year</t>
  </si>
  <si>
    <t>Tax expense</t>
  </si>
  <si>
    <t xml:space="preserve">Current </t>
  </si>
  <si>
    <t>Cash generated from operations</t>
  </si>
  <si>
    <t>Net cash from operating activities</t>
  </si>
  <si>
    <t>PELANGI PUBLISHING GROUP BHD</t>
  </si>
  <si>
    <t>Profit after minority interests</t>
  </si>
  <si>
    <t>Cumulative Quarter</t>
  </si>
  <si>
    <t>FOR THE THIRD QUARTER ENDED 30 JUNE 2004</t>
  </si>
  <si>
    <t>30.06.04</t>
  </si>
  <si>
    <t>30.06.03</t>
  </si>
  <si>
    <t>CONDENSED CONSOLIDATED  BALANCE SHEET AS AT 30 JUNE 2004</t>
  </si>
  <si>
    <t>9 months ended</t>
  </si>
  <si>
    <t>30 June 2004</t>
  </si>
  <si>
    <t>Balance as at 30 June 2004</t>
  </si>
  <si>
    <t xml:space="preserve">9 months </t>
  </si>
  <si>
    <t>9 months</t>
  </si>
  <si>
    <t>30.06.2004</t>
  </si>
  <si>
    <t>Share Premium</t>
  </si>
  <si>
    <t xml:space="preserve">Share </t>
  </si>
  <si>
    <t>Premium</t>
  </si>
  <si>
    <t>Public Issues available to Malaysian public</t>
  </si>
  <si>
    <t>Placement to identified investors</t>
  </si>
  <si>
    <t>Proceeds from issuance of shares &amp; Rights Issue</t>
  </si>
  <si>
    <t>Interest Paid</t>
  </si>
  <si>
    <t>Interest Received</t>
  </si>
  <si>
    <t>Net cash used in investing activities</t>
  </si>
  <si>
    <t>Issued to employees and business associates</t>
  </si>
  <si>
    <t>Tax Recoverable</t>
  </si>
  <si>
    <t>The Company has completed the Corporate Proposal on 23 April 2004 as below:</t>
  </si>
  <si>
    <t xml:space="preserve"> the Company and part of it has been utilised in this quarter in the following manner :</t>
  </si>
  <si>
    <t>Listing expenses</t>
  </si>
  <si>
    <t>Year to Date</t>
  </si>
  <si>
    <t>The total gross proceeds of RM10.85 million arising from the Public Issue &amp; Rights Issue shall accrue to</t>
  </si>
  <si>
    <t>26.</t>
  </si>
  <si>
    <t>Dividend payable</t>
  </si>
  <si>
    <t xml:space="preserve">The Board of Directors of the Company has declared an interim dividend of 6% (gross) for the financial </t>
  </si>
  <si>
    <t>year ending 30 September 2004. However, the date of payment shall be determined in due course.</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</si>
</sst>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 #,##0_-;_-* &quot;-&quot;??_-;_-@_-"/>
    <numFmt numFmtId="173" formatCode="_(* #,##0_);_(* \(#,##0\);_(* &quot;-&quot;??_);_(@_)"/>
    <numFmt numFmtId="174" formatCode="_(* #,##0.0000_);_(* \(#,##0.0000\);_(* &quot;-&quot;??_);_(@_)"/>
    <numFmt numFmtId="175" formatCode="_-* #,##0.0_-;\-* #,##0.0_-;_-* &quot;-&quot;?_-;_-@_-"/>
    <numFmt numFmtId="176" formatCode="_(* #,##0.00_);_(* \(#,##0.00\);_(* &quot;-&quot;_);_(@_)"/>
    <numFmt numFmtId="177" formatCode="#,##0.00;[Red]\(#,##0.00\)"/>
    <numFmt numFmtId="178" formatCode="#,##0.0;[Red]\(#,##0.0\)"/>
    <numFmt numFmtId="179" formatCode="#,##0;[Red]\(#,##0\)"/>
    <numFmt numFmtId="180" formatCode="_-* #,##0.0_-;\-* #,##0.0_-;_-* &quot;-&quot;??_-;_-@_-"/>
    <numFmt numFmtId="181" formatCode="0.0%"/>
    <numFmt numFmtId="182" formatCode="0.0"/>
  </numFmts>
  <fonts count="10">
    <font>
      <sz val="10"/>
      <name val="Arial"/>
      <family val="0"/>
    </font>
    <font>
      <sz val="10"/>
      <name val="Times New Roman"/>
      <family val="1"/>
    </font>
    <font>
      <b/>
      <sz val="10"/>
      <name val="Times New Roman"/>
      <family val="1"/>
    </font>
    <font>
      <sz val="9"/>
      <name val="Times New Roman"/>
      <family val="1"/>
    </font>
    <font>
      <u val="single"/>
      <sz val="10"/>
      <name val="Times New Roman"/>
      <family val="1"/>
    </font>
    <font>
      <sz val="10"/>
      <color indexed="8"/>
      <name val="Times New Roman"/>
      <family val="1"/>
    </font>
    <font>
      <b/>
      <sz val="8"/>
      <name val="Times New Roman"/>
      <family val="1"/>
    </font>
    <font>
      <i/>
      <sz val="10"/>
      <name val="Times New Roman"/>
      <family val="1"/>
    </font>
    <font>
      <b/>
      <i/>
      <sz val="10"/>
      <name val="Times New Roman"/>
      <family val="1"/>
    </font>
    <font>
      <sz val="22"/>
      <color indexed="10"/>
      <name val="Arial"/>
      <family val="2"/>
    </font>
  </fonts>
  <fills count="2">
    <fill>
      <patternFill/>
    </fill>
    <fill>
      <patternFill patternType="gray125"/>
    </fill>
  </fills>
  <borders count="9">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02">
    <xf numFmtId="0" fontId="0" fillId="0" borderId="0" xfId="0" applyAlignment="1">
      <alignment/>
    </xf>
    <xf numFmtId="173" fontId="1" fillId="0" borderId="0" xfId="15" applyNumberFormat="1" applyFont="1" applyBorder="1" applyAlignment="1">
      <alignment horizontal="center"/>
    </xf>
    <xf numFmtId="173" fontId="1" fillId="0" borderId="0" xfId="15" applyNumberFormat="1" applyFont="1" applyBorder="1" applyAlignment="1">
      <alignment/>
    </xf>
    <xf numFmtId="173" fontId="2" fillId="0" borderId="0" xfId="15" applyNumberFormat="1" applyFont="1" applyBorder="1" applyAlignment="1">
      <alignment/>
    </xf>
    <xf numFmtId="173" fontId="1" fillId="0" borderId="0" xfId="15" applyNumberFormat="1" applyFont="1" applyFill="1" applyBorder="1"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2" fillId="0" borderId="0" xfId="0" applyFont="1" applyAlignment="1" quotePrefix="1">
      <alignment/>
    </xf>
    <xf numFmtId="0" fontId="2" fillId="0" borderId="0" xfId="0" applyFont="1" applyAlignment="1">
      <alignment/>
    </xf>
    <xf numFmtId="0" fontId="3" fillId="0" borderId="0" xfId="0" applyFont="1" applyAlignment="1">
      <alignment horizontal="center"/>
    </xf>
    <xf numFmtId="173" fontId="1" fillId="0" borderId="0" xfId="15" applyNumberFormat="1" applyFont="1" applyAlignment="1">
      <alignment/>
    </xf>
    <xf numFmtId="173" fontId="1" fillId="0" borderId="0" xfId="15" applyNumberFormat="1" applyFont="1" applyAlignment="1">
      <alignment horizontal="center"/>
    </xf>
    <xf numFmtId="173" fontId="1" fillId="0" borderId="1" xfId="15" applyNumberFormat="1" applyFont="1" applyBorder="1" applyAlignment="1">
      <alignment horizontal="center"/>
    </xf>
    <xf numFmtId="173" fontId="1" fillId="0" borderId="2" xfId="15" applyNumberFormat="1" applyFont="1" applyBorder="1" applyAlignment="1">
      <alignment horizontal="center"/>
    </xf>
    <xf numFmtId="173" fontId="1" fillId="0" borderId="1" xfId="15" applyNumberFormat="1" applyFont="1" applyBorder="1" applyAlignment="1">
      <alignment/>
    </xf>
    <xf numFmtId="173" fontId="1" fillId="0" borderId="0" xfId="15" applyNumberFormat="1" applyFont="1" applyFill="1" applyAlignment="1">
      <alignment/>
    </xf>
    <xf numFmtId="173" fontId="1" fillId="0" borderId="3" xfId="15" applyNumberFormat="1" applyFont="1" applyBorder="1" applyAlignment="1">
      <alignment horizontal="center"/>
    </xf>
    <xf numFmtId="16" fontId="1" fillId="0" borderId="0" xfId="0" applyNumberFormat="1" applyFont="1" applyAlignment="1">
      <alignment horizontal="center"/>
    </xf>
    <xf numFmtId="173" fontId="2" fillId="0" borderId="0" xfId="15" applyNumberFormat="1" applyFont="1" applyAlignment="1">
      <alignment/>
    </xf>
    <xf numFmtId="173" fontId="1" fillId="0" borderId="4" xfId="15" applyNumberFormat="1" applyFont="1" applyBorder="1" applyAlignment="1">
      <alignment horizontal="center"/>
    </xf>
    <xf numFmtId="173" fontId="1" fillId="0" borderId="5" xfId="15" applyNumberFormat="1" applyFont="1" applyBorder="1" applyAlignment="1">
      <alignment horizontal="center"/>
    </xf>
    <xf numFmtId="173" fontId="1" fillId="0" borderId="6" xfId="15" applyNumberFormat="1" applyFont="1" applyBorder="1" applyAlignment="1">
      <alignment/>
    </xf>
    <xf numFmtId="173" fontId="1" fillId="0" borderId="6" xfId="15" applyNumberFormat="1" applyFont="1" applyBorder="1" applyAlignment="1">
      <alignment horizontal="center"/>
    </xf>
    <xf numFmtId="173" fontId="1" fillId="0" borderId="7" xfId="15" applyNumberFormat="1" applyFont="1" applyFill="1" applyBorder="1" applyAlignment="1">
      <alignment/>
    </xf>
    <xf numFmtId="173" fontId="1" fillId="0" borderId="7" xfId="15" applyNumberFormat="1" applyFont="1" applyBorder="1" applyAlignment="1">
      <alignment/>
    </xf>
    <xf numFmtId="173" fontId="1" fillId="0" borderId="0" xfId="15" applyNumberFormat="1" applyFont="1" applyAlignment="1">
      <alignment horizontal="right"/>
    </xf>
    <xf numFmtId="173" fontId="1" fillId="0" borderId="1" xfId="15" applyNumberFormat="1" applyFont="1" applyFill="1" applyBorder="1" applyAlignment="1">
      <alignment/>
    </xf>
    <xf numFmtId="173" fontId="1" fillId="0" borderId="0" xfId="0" applyNumberFormat="1" applyFont="1" applyAlignment="1">
      <alignment horizontal="center"/>
    </xf>
    <xf numFmtId="173" fontId="1" fillId="0" borderId="2" xfId="15" applyNumberFormat="1" applyFont="1" applyBorder="1" applyAlignment="1">
      <alignment/>
    </xf>
    <xf numFmtId="0" fontId="1" fillId="0" borderId="0" xfId="0" applyFont="1" applyFill="1" applyAlignment="1">
      <alignment/>
    </xf>
    <xf numFmtId="173" fontId="1" fillId="0" borderId="0" xfId="0" applyNumberFormat="1" applyFont="1" applyFill="1" applyAlignment="1">
      <alignment/>
    </xf>
    <xf numFmtId="171" fontId="1" fillId="0" borderId="0" xfId="15" applyFont="1" applyAlignment="1">
      <alignment horizontal="center"/>
    </xf>
    <xf numFmtId="0" fontId="4" fillId="0" borderId="0" xfId="0" applyFont="1" applyAlignment="1" quotePrefix="1">
      <alignment/>
    </xf>
    <xf numFmtId="0" fontId="1" fillId="0" borderId="0" xfId="0" applyFont="1" applyAlignment="1">
      <alignment horizontal="justify"/>
    </xf>
    <xf numFmtId="0" fontId="1" fillId="0" borderId="0" xfId="0" applyFont="1" applyFill="1" applyAlignment="1">
      <alignment horizontal="center"/>
    </xf>
    <xf numFmtId="16" fontId="1" fillId="0" borderId="0" xfId="0" applyNumberFormat="1" applyFont="1" applyFill="1" applyAlignment="1">
      <alignment horizontal="center"/>
    </xf>
    <xf numFmtId="0" fontId="2" fillId="0" borderId="0" xfId="0" applyFont="1" applyAlignment="1">
      <alignment horizontal="left"/>
    </xf>
    <xf numFmtId="0" fontId="6" fillId="0" borderId="0" xfId="0" applyFont="1" applyAlignment="1">
      <alignment horizontal="left"/>
    </xf>
    <xf numFmtId="0" fontId="2" fillId="0" borderId="0" xfId="0" applyFont="1" applyAlignment="1" quotePrefix="1">
      <alignment horizontal="left"/>
    </xf>
    <xf numFmtId="0" fontId="1" fillId="0" borderId="0" xfId="0" applyFont="1" applyBorder="1" applyAlignment="1">
      <alignment/>
    </xf>
    <xf numFmtId="0" fontId="2" fillId="0" borderId="0" xfId="0" applyFont="1" applyFill="1" applyAlignment="1">
      <alignment/>
    </xf>
    <xf numFmtId="0" fontId="1" fillId="0" borderId="0" xfId="19" applyFont="1" applyFill="1" applyAlignment="1">
      <alignment horizontal="center"/>
      <protection/>
    </xf>
    <xf numFmtId="0" fontId="1" fillId="0" borderId="0" xfId="19" applyFont="1" applyFill="1">
      <alignment/>
      <protection/>
    </xf>
    <xf numFmtId="0" fontId="0" fillId="0" borderId="0" xfId="19" applyFont="1" applyFill="1" applyAlignment="1">
      <alignment horizontal="center"/>
      <protection/>
    </xf>
    <xf numFmtId="0" fontId="4" fillId="0" borderId="0" xfId="19" applyFont="1" applyFill="1" applyBorder="1" applyAlignment="1">
      <alignment horizontal="center"/>
      <protection/>
    </xf>
    <xf numFmtId="0" fontId="4" fillId="0" borderId="0" xfId="19" applyFont="1" applyFill="1" applyAlignment="1">
      <alignment horizontal="center"/>
      <protection/>
    </xf>
    <xf numFmtId="0" fontId="4" fillId="0" borderId="0" xfId="0" applyFont="1" applyAlignment="1">
      <alignment horizontal="center"/>
    </xf>
    <xf numFmtId="0" fontId="7" fillId="0" borderId="0" xfId="19" applyFont="1" applyFill="1" applyAlignment="1">
      <alignment horizontal="center"/>
      <protection/>
    </xf>
    <xf numFmtId="0" fontId="0" fillId="0" borderId="0" xfId="19" applyFont="1" applyFill="1">
      <alignment/>
      <protection/>
    </xf>
    <xf numFmtId="41" fontId="1" fillId="0" borderId="0" xfId="0" applyNumberFormat="1" applyFont="1" applyAlignment="1">
      <alignment/>
    </xf>
    <xf numFmtId="0" fontId="2" fillId="0" borderId="0" xfId="0" applyFont="1" applyFill="1" applyAlignment="1">
      <alignment horizontal="left"/>
    </xf>
    <xf numFmtId="0" fontId="3" fillId="0" borderId="0" xfId="0" applyFont="1" applyFill="1" applyAlignment="1">
      <alignment horizontal="center"/>
    </xf>
    <xf numFmtId="41" fontId="1" fillId="0" borderId="0" xfId="0" applyNumberFormat="1" applyFont="1" applyFill="1" applyAlignment="1">
      <alignment/>
    </xf>
    <xf numFmtId="15" fontId="1" fillId="0" borderId="0" xfId="0" applyNumberFormat="1" applyFont="1" applyAlignment="1">
      <alignment horizontal="center"/>
    </xf>
    <xf numFmtId="15" fontId="1" fillId="0" borderId="0" xfId="0" applyNumberFormat="1" applyFont="1" applyAlignment="1" quotePrefix="1">
      <alignment horizontal="center"/>
    </xf>
    <xf numFmtId="41" fontId="3" fillId="0" borderId="0" xfId="0" applyNumberFormat="1" applyFont="1" applyAlignment="1">
      <alignment horizontal="center"/>
    </xf>
    <xf numFmtId="15" fontId="8" fillId="0" borderId="0" xfId="0" applyNumberFormat="1" applyFont="1" applyAlignment="1" quotePrefix="1">
      <alignment horizontal="left"/>
    </xf>
    <xf numFmtId="0" fontId="1" fillId="0" borderId="0" xfId="0" applyFont="1" applyFill="1" applyBorder="1" applyAlignment="1">
      <alignment/>
    </xf>
    <xf numFmtId="173" fontId="1" fillId="0" borderId="0" xfId="15" applyNumberFormat="1" applyFont="1" applyFill="1" applyAlignment="1">
      <alignment horizontal="center"/>
    </xf>
    <xf numFmtId="173" fontId="1" fillId="0" borderId="8" xfId="15" applyNumberFormat="1" applyFont="1" applyFill="1" applyBorder="1" applyAlignment="1">
      <alignment/>
    </xf>
    <xf numFmtId="0" fontId="1" fillId="0" borderId="0" xfId="0" applyFont="1" applyFill="1" applyAlignment="1" quotePrefix="1">
      <alignment/>
    </xf>
    <xf numFmtId="173" fontId="1" fillId="0" borderId="1" xfId="15" applyNumberFormat="1" applyFont="1" applyFill="1" applyBorder="1" applyAlignment="1">
      <alignment horizontal="center"/>
    </xf>
    <xf numFmtId="173" fontId="1" fillId="0" borderId="0" xfId="15" applyNumberFormat="1" applyFont="1" applyFill="1" applyBorder="1" applyAlignment="1">
      <alignment horizontal="center"/>
    </xf>
    <xf numFmtId="173" fontId="1" fillId="0" borderId="2" xfId="15" applyNumberFormat="1" applyFont="1" applyFill="1" applyBorder="1" applyAlignment="1">
      <alignment horizontal="center"/>
    </xf>
    <xf numFmtId="171" fontId="1" fillId="0" borderId="3" xfId="15" applyFont="1" applyFill="1" applyBorder="1" applyAlignment="1">
      <alignment/>
    </xf>
    <xf numFmtId="173" fontId="1" fillId="0" borderId="3" xfId="15" applyNumberFormat="1" applyFont="1" applyFill="1" applyBorder="1" applyAlignment="1">
      <alignment horizontal="center"/>
    </xf>
    <xf numFmtId="173" fontId="1" fillId="0" borderId="4" xfId="15" applyNumberFormat="1" applyFont="1" applyFill="1" applyBorder="1" applyAlignment="1">
      <alignment/>
    </xf>
    <xf numFmtId="173" fontId="1" fillId="0" borderId="5" xfId="15" applyNumberFormat="1" applyFont="1" applyFill="1" applyBorder="1" applyAlignment="1">
      <alignment/>
    </xf>
    <xf numFmtId="173" fontId="1" fillId="0" borderId="6" xfId="15" applyNumberFormat="1" applyFont="1" applyFill="1" applyBorder="1" applyAlignment="1">
      <alignment/>
    </xf>
    <xf numFmtId="173" fontId="1" fillId="0" borderId="2" xfId="15" applyNumberFormat="1" applyFont="1" applyFill="1" applyBorder="1" applyAlignment="1">
      <alignment/>
    </xf>
    <xf numFmtId="173" fontId="1" fillId="0" borderId="0" xfId="15" applyNumberFormat="1" applyFont="1" applyFill="1" applyAlignment="1">
      <alignment horizontal="right"/>
    </xf>
    <xf numFmtId="0" fontId="4" fillId="0" borderId="0" xfId="0" applyFont="1" applyFill="1" applyAlignment="1">
      <alignment/>
    </xf>
    <xf numFmtId="0" fontId="4" fillId="0" borderId="0" xfId="0" applyFont="1" applyFill="1" applyAlignment="1">
      <alignment horizontal="center"/>
    </xf>
    <xf numFmtId="15" fontId="1" fillId="0" borderId="0" xfId="0" applyNumberFormat="1" applyFont="1" applyFill="1" applyAlignment="1">
      <alignment horizontal="left"/>
    </xf>
    <xf numFmtId="3" fontId="1" fillId="0" borderId="0" xfId="0" applyNumberFormat="1" applyFont="1" applyFill="1" applyAlignment="1">
      <alignment/>
    </xf>
    <xf numFmtId="172" fontId="1" fillId="0" borderId="0" xfId="15" applyNumberFormat="1" applyFont="1" applyFill="1" applyAlignment="1">
      <alignment/>
    </xf>
    <xf numFmtId="172" fontId="1" fillId="0" borderId="0" xfId="0" applyNumberFormat="1" applyFont="1" applyFill="1" applyAlignment="1">
      <alignment/>
    </xf>
    <xf numFmtId="0" fontId="0" fillId="0" borderId="0" xfId="0" applyFill="1" applyAlignment="1">
      <alignment wrapText="1"/>
    </xf>
    <xf numFmtId="3" fontId="1" fillId="0" borderId="8" xfId="0" applyNumberFormat="1" applyFont="1" applyFill="1" applyBorder="1" applyAlignment="1">
      <alignment/>
    </xf>
    <xf numFmtId="172" fontId="1" fillId="0" borderId="8" xfId="0" applyNumberFormat="1" applyFont="1" applyFill="1" applyBorder="1" applyAlignment="1">
      <alignment/>
    </xf>
    <xf numFmtId="173" fontId="1" fillId="0" borderId="7" xfId="15" applyNumberFormat="1" applyFont="1" applyFill="1" applyBorder="1" applyAlignment="1">
      <alignment horizontal="center"/>
    </xf>
    <xf numFmtId="173" fontId="0" fillId="0" borderId="0" xfId="15" applyNumberFormat="1" applyFont="1" applyFill="1" applyAlignment="1">
      <alignment horizontal="center"/>
    </xf>
    <xf numFmtId="173" fontId="0" fillId="0" borderId="0" xfId="15" applyNumberFormat="1" applyFont="1" applyFill="1" applyAlignment="1">
      <alignment/>
    </xf>
    <xf numFmtId="41" fontId="1" fillId="0" borderId="7" xfId="0" applyNumberFormat="1" applyFont="1" applyFill="1" applyBorder="1" applyAlignment="1">
      <alignment/>
    </xf>
    <xf numFmtId="41" fontId="1" fillId="0" borderId="0" xfId="0" applyNumberFormat="1" applyFont="1" applyFill="1" applyBorder="1" applyAlignment="1">
      <alignment/>
    </xf>
    <xf numFmtId="41" fontId="3" fillId="0" borderId="3" xfId="0" applyNumberFormat="1" applyFont="1" applyFill="1" applyBorder="1" applyAlignment="1">
      <alignment horizontal="center"/>
    </xf>
    <xf numFmtId="41" fontId="3" fillId="0" borderId="0" xfId="0" applyNumberFormat="1" applyFont="1" applyFill="1" applyAlignment="1">
      <alignment horizontal="center"/>
    </xf>
    <xf numFmtId="176" fontId="3" fillId="0" borderId="3" xfId="0" applyNumberFormat="1" applyFont="1" applyFill="1" applyBorder="1" applyAlignment="1">
      <alignment horizontal="center"/>
    </xf>
    <xf numFmtId="0" fontId="1" fillId="0" borderId="0" xfId="0" applyFont="1" applyFill="1" applyBorder="1" applyAlignment="1">
      <alignment horizontal="center"/>
    </xf>
    <xf numFmtId="0" fontId="1" fillId="0" borderId="1" xfId="0" applyFont="1" applyFill="1" applyBorder="1" applyAlignment="1">
      <alignment/>
    </xf>
    <xf numFmtId="0" fontId="1" fillId="0" borderId="1" xfId="0" applyFont="1" applyFill="1" applyBorder="1" applyAlignment="1">
      <alignment horizontal="center"/>
    </xf>
    <xf numFmtId="171" fontId="1" fillId="0" borderId="0" xfId="15" applyFont="1" applyFill="1" applyAlignment="1">
      <alignment horizontal="right"/>
    </xf>
    <xf numFmtId="41" fontId="1" fillId="0" borderId="1" xfId="0" applyNumberFormat="1" applyFont="1" applyFill="1" applyBorder="1" applyAlignment="1">
      <alignment/>
    </xf>
    <xf numFmtId="0" fontId="2" fillId="0" borderId="0" xfId="0" applyFont="1" applyFill="1" applyAlignment="1" quotePrefix="1">
      <alignment horizontal="left"/>
    </xf>
    <xf numFmtId="0" fontId="1" fillId="0" borderId="0" xfId="0" applyFont="1" applyFill="1" applyAlignment="1">
      <alignment wrapText="1"/>
    </xf>
    <xf numFmtId="0" fontId="1" fillId="0" borderId="0" xfId="0" applyFont="1" applyAlignment="1">
      <alignment horizontal="center"/>
    </xf>
    <xf numFmtId="0" fontId="1" fillId="0" borderId="0" xfId="0" applyFont="1" applyAlignment="1">
      <alignment horizontal="left" wrapText="1"/>
    </xf>
    <xf numFmtId="0" fontId="1" fillId="0" borderId="0" xfId="0" applyFont="1" applyFill="1" applyAlignment="1">
      <alignment vertical="top" wrapText="1"/>
    </xf>
    <xf numFmtId="0" fontId="0" fillId="0" borderId="0" xfId="0" applyFill="1" applyAlignment="1">
      <alignment wrapText="1"/>
    </xf>
    <xf numFmtId="3" fontId="1" fillId="0" borderId="0" xfId="0" applyNumberFormat="1" applyFont="1" applyFill="1" applyAlignment="1">
      <alignment wrapText="1"/>
    </xf>
    <xf numFmtId="0" fontId="1" fillId="0" borderId="0" xfId="0" applyFont="1" applyFill="1" applyAlignment="1">
      <alignment wrapText="1"/>
    </xf>
  </cellXfs>
  <cellStyles count="7">
    <cellStyle name="Normal" xfId="0"/>
    <cellStyle name="Comma" xfId="15"/>
    <cellStyle name="Comma [0]" xfId="16"/>
    <cellStyle name="Currency" xfId="17"/>
    <cellStyle name="Currency [0]" xfId="18"/>
    <cellStyle name="Normal_business seg."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56</xdr:row>
      <xdr:rowOff>47625</xdr:rowOff>
    </xdr:from>
    <xdr:ext cx="76200" cy="200025"/>
    <xdr:sp>
      <xdr:nvSpPr>
        <xdr:cNvPr id="1" name="TextBox 2"/>
        <xdr:cNvSpPr txBox="1">
          <a:spLocks noChangeArrowheads="1"/>
        </xdr:cNvSpPr>
      </xdr:nvSpPr>
      <xdr:spPr>
        <a:xfrm>
          <a:off x="2228850" y="9191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51</xdr:row>
      <xdr:rowOff>142875</xdr:rowOff>
    </xdr:from>
    <xdr:to>
      <xdr:col>7</xdr:col>
      <xdr:colOff>600075</xdr:colOff>
      <xdr:row>62</xdr:row>
      <xdr:rowOff>133350</xdr:rowOff>
    </xdr:to>
    <xdr:sp>
      <xdr:nvSpPr>
        <xdr:cNvPr id="2" name="TextBox 4"/>
        <xdr:cNvSpPr txBox="1">
          <a:spLocks noChangeArrowheads="1"/>
        </xdr:cNvSpPr>
      </xdr:nvSpPr>
      <xdr:spPr>
        <a:xfrm>
          <a:off x="9525" y="8477250"/>
          <a:ext cx="5219700" cy="177165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as this is the first quarterly report to the Malaysia Securities Exchange Berhad.
The acquisitions of the Pelangi Publishing Group Bhd's subsidiaries were only completed on 8 November 2003. Accordingly, the profit contributions from these subsidiaries only commenced from that date.
The unaudited Condensed Consolidated Income Statement should be read in conjunction with the Notes to the Interim Financial Statements as set out in pages 5 to 10.
</a:t>
          </a:r>
        </a:p>
      </xdr:txBody>
    </xdr:sp>
    <xdr:clientData/>
  </xdr:twoCellAnchor>
  <xdr:oneCellAnchor>
    <xdr:from>
      <xdr:col>1</xdr:col>
      <xdr:colOff>352425</xdr:colOff>
      <xdr:row>56</xdr:row>
      <xdr:rowOff>47625</xdr:rowOff>
    </xdr:from>
    <xdr:ext cx="76200" cy="200025"/>
    <xdr:sp>
      <xdr:nvSpPr>
        <xdr:cNvPr id="3" name="TextBox 5"/>
        <xdr:cNvSpPr txBox="1">
          <a:spLocks noChangeArrowheads="1"/>
        </xdr:cNvSpPr>
      </xdr:nvSpPr>
      <xdr:spPr>
        <a:xfrm>
          <a:off x="2228850" y="9191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352425</xdr:colOff>
      <xdr:row>56</xdr:row>
      <xdr:rowOff>47625</xdr:rowOff>
    </xdr:from>
    <xdr:ext cx="76200" cy="200025"/>
    <xdr:sp>
      <xdr:nvSpPr>
        <xdr:cNvPr id="4" name="TextBox 7"/>
        <xdr:cNvSpPr txBox="1">
          <a:spLocks noChangeArrowheads="1"/>
        </xdr:cNvSpPr>
      </xdr:nvSpPr>
      <xdr:spPr>
        <a:xfrm>
          <a:off x="2228850" y="9191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51</xdr:row>
      <xdr:rowOff>142875</xdr:rowOff>
    </xdr:from>
    <xdr:to>
      <xdr:col>7</xdr:col>
      <xdr:colOff>600075</xdr:colOff>
      <xdr:row>62</xdr:row>
      <xdr:rowOff>133350</xdr:rowOff>
    </xdr:to>
    <xdr:sp>
      <xdr:nvSpPr>
        <xdr:cNvPr id="5" name="TextBox 8"/>
        <xdr:cNvSpPr txBox="1">
          <a:spLocks noChangeArrowheads="1"/>
        </xdr:cNvSpPr>
      </xdr:nvSpPr>
      <xdr:spPr>
        <a:xfrm>
          <a:off x="9525" y="8477250"/>
          <a:ext cx="5219700" cy="177165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as this is the first financial period subsequent to the listing of the Company on 23 April 2004.
The acquisitions of the Pelangi Publishing Group Bhd's subsidiaries were only completed on 8 November 2003. Accordingly, the profit contributions from these subsidiaries only commenced from that date.
The unaudited Condensed Consolidated Income Statement should be read in conjunction with the Notes to the Interim Financial Statements as set out in pages 5 to 9.
</a:t>
          </a:r>
        </a:p>
      </xdr:txBody>
    </xdr:sp>
    <xdr:clientData/>
  </xdr:twoCellAnchor>
  <xdr:oneCellAnchor>
    <xdr:from>
      <xdr:col>1</xdr:col>
      <xdr:colOff>352425</xdr:colOff>
      <xdr:row>56</xdr:row>
      <xdr:rowOff>47625</xdr:rowOff>
    </xdr:from>
    <xdr:ext cx="76200" cy="200025"/>
    <xdr:sp>
      <xdr:nvSpPr>
        <xdr:cNvPr id="6" name="TextBox 9"/>
        <xdr:cNvSpPr txBox="1">
          <a:spLocks noChangeArrowheads="1"/>
        </xdr:cNvSpPr>
      </xdr:nvSpPr>
      <xdr:spPr>
        <a:xfrm>
          <a:off x="2228850" y="9191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9</xdr:col>
      <xdr:colOff>0</xdr:colOff>
      <xdr:row>10</xdr:row>
      <xdr:rowOff>76200</xdr:rowOff>
    </xdr:from>
    <xdr:to>
      <xdr:col>9</xdr:col>
      <xdr:colOff>0</xdr:colOff>
      <xdr:row>13</xdr:row>
      <xdr:rowOff>38100</xdr:rowOff>
    </xdr:to>
    <xdr:sp>
      <xdr:nvSpPr>
        <xdr:cNvPr id="7" name="TextBox 10"/>
        <xdr:cNvSpPr txBox="1">
          <a:spLocks noChangeArrowheads="1"/>
        </xdr:cNvSpPr>
      </xdr:nvSpPr>
      <xdr:spPr>
        <a:xfrm>
          <a:off x="5905500" y="1733550"/>
          <a:ext cx="0" cy="447675"/>
        </a:xfrm>
        <a:prstGeom prst="rect">
          <a:avLst/>
        </a:prstGeom>
        <a:noFill/>
        <a:ln w="9525" cmpd="sng">
          <a:noFill/>
        </a:ln>
      </xdr:spPr>
      <xdr:txBody>
        <a:bodyPr vertOverflow="clip" wrap="square"/>
        <a:p>
          <a:pPr algn="l">
            <a:defRPr/>
          </a:pPr>
          <a:r>
            <a:rPr lang="en-US" cap="none" sz="2200" b="0" i="0" u="none" baseline="0">
              <a:solidFill>
                <a:srgbClr val="FF0000"/>
              </a:solidFill>
              <a:latin typeface="Arial"/>
              <a:ea typeface="Arial"/>
              <a:cs typeface="Arial"/>
            </a:rPr>
            <a:t>Nicole take note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55</xdr:row>
      <xdr:rowOff>47625</xdr:rowOff>
    </xdr:from>
    <xdr:ext cx="76200" cy="200025"/>
    <xdr:sp>
      <xdr:nvSpPr>
        <xdr:cNvPr id="1" name="TextBox 2"/>
        <xdr:cNvSpPr txBox="1">
          <a:spLocks noChangeArrowheads="1"/>
        </xdr:cNvSpPr>
      </xdr:nvSpPr>
      <xdr:spPr>
        <a:xfrm>
          <a:off x="3657600" y="89916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49</xdr:row>
      <xdr:rowOff>28575</xdr:rowOff>
    </xdr:from>
    <xdr:to>
      <xdr:col>4</xdr:col>
      <xdr:colOff>38100</xdr:colOff>
      <xdr:row>57</xdr:row>
      <xdr:rowOff>123825</xdr:rowOff>
    </xdr:to>
    <xdr:sp>
      <xdr:nvSpPr>
        <xdr:cNvPr id="2" name="TextBox 4"/>
        <xdr:cNvSpPr txBox="1">
          <a:spLocks noChangeArrowheads="1"/>
        </xdr:cNvSpPr>
      </xdr:nvSpPr>
      <xdr:spPr>
        <a:xfrm>
          <a:off x="9525" y="8001000"/>
          <a:ext cx="5124450" cy="1390650"/>
        </a:xfrm>
        <a:prstGeom prst="rect">
          <a:avLst/>
        </a:prstGeom>
        <a:solidFill>
          <a:srgbClr val="FFFFFF"/>
        </a:solidFill>
        <a:ln w="9525" cmpd="sng">
          <a:noFill/>
        </a:ln>
      </xdr:spPr>
      <xdr:txBody>
        <a:bodyPr vertOverflow="clip" wrap="square"/>
        <a:p>
          <a:pPr algn="just">
            <a:defRPr/>
          </a:pPr>
          <a:r>
            <a:rPr lang="en-US" cap="none" sz="1000" b="0" i="0" u="none" baseline="0"/>
            <a:t>The audited Balance Sheet as at 30 September 2003 was prepared at company level. No consolidated financial statements were prepared then as the acquisitions of the Pelangi Publishing Group Bhd's subsidiaries were only completed on 8 November 2003. 
The unaudited Condensed Consolidated Balance Sheet should be read in conjunction with the Notes to the Interim Financial Statements as set out in pages 5 to 10.
</a:t>
          </a:r>
        </a:p>
      </xdr:txBody>
    </xdr:sp>
    <xdr:clientData/>
  </xdr:twoCellAnchor>
  <xdr:oneCellAnchor>
    <xdr:from>
      <xdr:col>1</xdr:col>
      <xdr:colOff>352425</xdr:colOff>
      <xdr:row>54</xdr:row>
      <xdr:rowOff>47625</xdr:rowOff>
    </xdr:from>
    <xdr:ext cx="76200" cy="200025"/>
    <xdr:sp>
      <xdr:nvSpPr>
        <xdr:cNvPr id="3" name="TextBox 5"/>
        <xdr:cNvSpPr txBox="1">
          <a:spLocks noChangeArrowheads="1"/>
        </xdr:cNvSpPr>
      </xdr:nvSpPr>
      <xdr:spPr>
        <a:xfrm>
          <a:off x="3657600" y="8829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352425</xdr:colOff>
      <xdr:row>55</xdr:row>
      <xdr:rowOff>47625</xdr:rowOff>
    </xdr:from>
    <xdr:ext cx="76200" cy="200025"/>
    <xdr:sp>
      <xdr:nvSpPr>
        <xdr:cNvPr id="4" name="TextBox 7"/>
        <xdr:cNvSpPr txBox="1">
          <a:spLocks noChangeArrowheads="1"/>
        </xdr:cNvSpPr>
      </xdr:nvSpPr>
      <xdr:spPr>
        <a:xfrm>
          <a:off x="3657600" y="89916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49</xdr:row>
      <xdr:rowOff>28575</xdr:rowOff>
    </xdr:from>
    <xdr:to>
      <xdr:col>4</xdr:col>
      <xdr:colOff>38100</xdr:colOff>
      <xdr:row>56</xdr:row>
      <xdr:rowOff>66675</xdr:rowOff>
    </xdr:to>
    <xdr:sp>
      <xdr:nvSpPr>
        <xdr:cNvPr id="5" name="TextBox 8"/>
        <xdr:cNvSpPr txBox="1">
          <a:spLocks noChangeArrowheads="1"/>
        </xdr:cNvSpPr>
      </xdr:nvSpPr>
      <xdr:spPr>
        <a:xfrm>
          <a:off x="9525" y="8001000"/>
          <a:ext cx="5124450" cy="1171575"/>
        </a:xfrm>
        <a:prstGeom prst="rect">
          <a:avLst/>
        </a:prstGeom>
        <a:solidFill>
          <a:srgbClr val="FFFFFF"/>
        </a:solidFill>
        <a:ln w="9525" cmpd="sng">
          <a:noFill/>
        </a:ln>
      </xdr:spPr>
      <xdr:txBody>
        <a:bodyPr vertOverflow="clip" wrap="square"/>
        <a:p>
          <a:pPr algn="just">
            <a:defRPr/>
          </a:pPr>
          <a:r>
            <a:rPr lang="en-US" cap="none" sz="1000" b="0" i="0" u="none" baseline="0"/>
            <a:t>The audited Balance Sheet as at 30 September 2003 was prepared at company level. No consolidated financial statements were prepared then as the acquisitions of the Pelangi Publishing Group Bhd's subsidiaries were only completed on 8 November 2003. 
The unaudited Condensed Consolidated Balance Sheet should be read in conjunction with the Notes to the Interim Financial Statements as set out in pages 5 to 9.
</a:t>
          </a:r>
        </a:p>
      </xdr:txBody>
    </xdr:sp>
    <xdr:clientData/>
  </xdr:twoCellAnchor>
  <xdr:oneCellAnchor>
    <xdr:from>
      <xdr:col>1</xdr:col>
      <xdr:colOff>352425</xdr:colOff>
      <xdr:row>54</xdr:row>
      <xdr:rowOff>47625</xdr:rowOff>
    </xdr:from>
    <xdr:ext cx="76200" cy="200025"/>
    <xdr:sp>
      <xdr:nvSpPr>
        <xdr:cNvPr id="6" name="TextBox 9"/>
        <xdr:cNvSpPr txBox="1">
          <a:spLocks noChangeArrowheads="1"/>
        </xdr:cNvSpPr>
      </xdr:nvSpPr>
      <xdr:spPr>
        <a:xfrm>
          <a:off x="3657600" y="8829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6</xdr:col>
      <xdr:colOff>0</xdr:colOff>
      <xdr:row>7</xdr:row>
      <xdr:rowOff>19050</xdr:rowOff>
    </xdr:from>
    <xdr:to>
      <xdr:col>6</xdr:col>
      <xdr:colOff>0</xdr:colOff>
      <xdr:row>9</xdr:row>
      <xdr:rowOff>142875</xdr:rowOff>
    </xdr:to>
    <xdr:sp>
      <xdr:nvSpPr>
        <xdr:cNvPr id="7" name="TextBox 10"/>
        <xdr:cNvSpPr txBox="1">
          <a:spLocks noChangeArrowheads="1"/>
        </xdr:cNvSpPr>
      </xdr:nvSpPr>
      <xdr:spPr>
        <a:xfrm>
          <a:off x="5915025" y="1152525"/>
          <a:ext cx="0" cy="447675"/>
        </a:xfrm>
        <a:prstGeom prst="rect">
          <a:avLst/>
        </a:prstGeom>
        <a:noFill/>
        <a:ln w="9525" cmpd="sng">
          <a:noFill/>
        </a:ln>
      </xdr:spPr>
      <xdr:txBody>
        <a:bodyPr vertOverflow="clip" wrap="square"/>
        <a:p>
          <a:pPr algn="l">
            <a:defRPr/>
          </a:pPr>
          <a:r>
            <a:rPr lang="en-US" cap="none" sz="2200" b="0" i="0" u="none" baseline="0">
              <a:solidFill>
                <a:srgbClr val="FF0000"/>
              </a:solidFill>
              <a:latin typeface="Arial"/>
              <a:ea typeface="Arial"/>
              <a:cs typeface="Arial"/>
            </a:rPr>
            <a:t>Nicole take note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29</xdr:row>
      <xdr:rowOff>152400</xdr:rowOff>
    </xdr:from>
    <xdr:to>
      <xdr:col>5</xdr:col>
      <xdr:colOff>0</xdr:colOff>
      <xdr:row>32</xdr:row>
      <xdr:rowOff>152400</xdr:rowOff>
    </xdr:to>
    <xdr:sp>
      <xdr:nvSpPr>
        <xdr:cNvPr id="1" name="TextBox 2"/>
        <xdr:cNvSpPr txBox="1">
          <a:spLocks noChangeArrowheads="1"/>
        </xdr:cNvSpPr>
      </xdr:nvSpPr>
      <xdr:spPr>
        <a:xfrm>
          <a:off x="9525" y="4867275"/>
          <a:ext cx="5743575" cy="485775"/>
        </a:xfrm>
        <a:prstGeom prst="rect">
          <a:avLst/>
        </a:prstGeom>
        <a:solidFill>
          <a:srgbClr val="FFFFFF"/>
        </a:solidFill>
        <a:ln w="9525" cmpd="sng">
          <a:noFill/>
        </a:ln>
      </xdr:spPr>
      <xdr:txBody>
        <a:bodyPr vertOverflow="clip" wrap="square"/>
        <a:p>
          <a:pPr algn="l">
            <a:defRPr/>
          </a:pPr>
          <a:r>
            <a:rPr lang="en-US" cap="none" sz="1000" b="0" i="0" u="none" baseline="0"/>
            <a:t>The unaudited Condensed Consolidated Statement of Changes In Equity should be read in conjunction with the Notes to the Interim Financial Statements as set out in pages 5 to 10.
</a:t>
          </a:r>
        </a:p>
      </xdr:txBody>
    </xdr:sp>
    <xdr:clientData/>
  </xdr:twoCellAnchor>
  <xdr:twoCellAnchor>
    <xdr:from>
      <xdr:col>0</xdr:col>
      <xdr:colOff>9525</xdr:colOff>
      <xdr:row>29</xdr:row>
      <xdr:rowOff>152400</xdr:rowOff>
    </xdr:from>
    <xdr:to>
      <xdr:col>5</xdr:col>
      <xdr:colOff>0</xdr:colOff>
      <xdr:row>35</xdr:row>
      <xdr:rowOff>9525</xdr:rowOff>
    </xdr:to>
    <xdr:sp>
      <xdr:nvSpPr>
        <xdr:cNvPr id="2" name="TextBox 3"/>
        <xdr:cNvSpPr txBox="1">
          <a:spLocks noChangeArrowheads="1"/>
        </xdr:cNvSpPr>
      </xdr:nvSpPr>
      <xdr:spPr>
        <a:xfrm>
          <a:off x="9525" y="4867275"/>
          <a:ext cx="5743575" cy="828675"/>
        </a:xfrm>
        <a:prstGeom prst="rect">
          <a:avLst/>
        </a:prstGeom>
        <a:solidFill>
          <a:srgbClr val="FFFFFF"/>
        </a:solidFill>
        <a:ln w="9525" cmpd="sng">
          <a:noFill/>
        </a:ln>
      </xdr:spPr>
      <xdr:txBody>
        <a:bodyPr vertOverflow="clip" wrap="square"/>
        <a:p>
          <a:pPr algn="l">
            <a:defRPr/>
          </a:pPr>
          <a:r>
            <a:rPr lang="en-US" cap="none" sz="1000" b="0" i="0" u="none" baseline="0"/>
            <a:t>The unaudited Condensed Consolidated Statement of Changes In Equity should be read in conjunction with the Notes to the Interim Financial Statements as set out in pages 5 to 9.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45</xdr:row>
      <xdr:rowOff>142875</xdr:rowOff>
    </xdr:from>
    <xdr:to>
      <xdr:col>4</xdr:col>
      <xdr:colOff>838200</xdr:colOff>
      <xdr:row>48</xdr:row>
      <xdr:rowOff>9525</xdr:rowOff>
    </xdr:to>
    <xdr:sp>
      <xdr:nvSpPr>
        <xdr:cNvPr id="1" name="TextBox 1"/>
        <xdr:cNvSpPr txBox="1">
          <a:spLocks noChangeArrowheads="1"/>
        </xdr:cNvSpPr>
      </xdr:nvSpPr>
      <xdr:spPr>
        <a:xfrm>
          <a:off x="9525" y="7448550"/>
          <a:ext cx="5324475" cy="352425"/>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this is the first quarterly report to the Malaysia Securities Exchange Berhad.</a:t>
          </a:r>
        </a:p>
      </xdr:txBody>
    </xdr:sp>
    <xdr:clientData/>
  </xdr:twoCellAnchor>
  <xdr:oneCellAnchor>
    <xdr:from>
      <xdr:col>2</xdr:col>
      <xdr:colOff>0</xdr:colOff>
      <xdr:row>50</xdr:row>
      <xdr:rowOff>47625</xdr:rowOff>
    </xdr:from>
    <xdr:ext cx="76200" cy="200025"/>
    <xdr:sp>
      <xdr:nvSpPr>
        <xdr:cNvPr id="2" name="TextBox 2"/>
        <xdr:cNvSpPr txBox="1">
          <a:spLocks noChangeArrowheads="1"/>
        </xdr:cNvSpPr>
      </xdr:nvSpPr>
      <xdr:spPr>
        <a:xfrm>
          <a:off x="3476625" y="8162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0</xdr:colOff>
      <xdr:row>46</xdr:row>
      <xdr:rowOff>47625</xdr:rowOff>
    </xdr:from>
    <xdr:ext cx="76200" cy="200025"/>
    <xdr:sp>
      <xdr:nvSpPr>
        <xdr:cNvPr id="3" name="TextBox 4"/>
        <xdr:cNvSpPr txBox="1">
          <a:spLocks noChangeArrowheads="1"/>
        </xdr:cNvSpPr>
      </xdr:nvSpPr>
      <xdr:spPr>
        <a:xfrm>
          <a:off x="3476625" y="7515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45</xdr:row>
      <xdr:rowOff>9525</xdr:rowOff>
    </xdr:from>
    <xdr:to>
      <xdr:col>4</xdr:col>
      <xdr:colOff>838200</xdr:colOff>
      <xdr:row>50</xdr:row>
      <xdr:rowOff>152400</xdr:rowOff>
    </xdr:to>
    <xdr:sp>
      <xdr:nvSpPr>
        <xdr:cNvPr id="4" name="TextBox 5"/>
        <xdr:cNvSpPr txBox="1">
          <a:spLocks noChangeArrowheads="1"/>
        </xdr:cNvSpPr>
      </xdr:nvSpPr>
      <xdr:spPr>
        <a:xfrm>
          <a:off x="9525" y="7315200"/>
          <a:ext cx="5324475" cy="95250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as this is the first year which quarterly reports are submitted to Bursa Malaysia.
The unaudited Condensed Consolidated Cash Flow Statement should be read in conjunction with the Notes to the Interim Financial Statements as set out in pages 5 to 9.
</a:t>
          </a:r>
        </a:p>
      </xdr:txBody>
    </xdr:sp>
    <xdr:clientData/>
  </xdr:twoCellAnchor>
  <xdr:twoCellAnchor>
    <xdr:from>
      <xdr:col>6</xdr:col>
      <xdr:colOff>0</xdr:colOff>
      <xdr:row>7</xdr:row>
      <xdr:rowOff>123825</xdr:rowOff>
    </xdr:from>
    <xdr:to>
      <xdr:col>6</xdr:col>
      <xdr:colOff>0</xdr:colOff>
      <xdr:row>10</xdr:row>
      <xdr:rowOff>85725</xdr:rowOff>
    </xdr:to>
    <xdr:sp>
      <xdr:nvSpPr>
        <xdr:cNvPr id="5" name="TextBox 6"/>
        <xdr:cNvSpPr txBox="1">
          <a:spLocks noChangeArrowheads="1"/>
        </xdr:cNvSpPr>
      </xdr:nvSpPr>
      <xdr:spPr>
        <a:xfrm>
          <a:off x="5962650" y="1257300"/>
          <a:ext cx="0" cy="447675"/>
        </a:xfrm>
        <a:prstGeom prst="rect">
          <a:avLst/>
        </a:prstGeom>
        <a:noFill/>
        <a:ln w="9525" cmpd="sng">
          <a:noFill/>
        </a:ln>
      </xdr:spPr>
      <xdr:txBody>
        <a:bodyPr vertOverflow="clip" wrap="square"/>
        <a:p>
          <a:pPr algn="l">
            <a:defRPr/>
          </a:pPr>
          <a:r>
            <a:rPr lang="en-US" cap="none" sz="2200" b="0" i="0" u="none" baseline="0">
              <a:solidFill>
                <a:srgbClr val="FF0000"/>
              </a:solidFill>
              <a:latin typeface="Arial"/>
              <a:ea typeface="Arial"/>
              <a:cs typeface="Arial"/>
            </a:rPr>
            <a:t>Nicole take note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26</xdr:row>
      <xdr:rowOff>9525</xdr:rowOff>
    </xdr:from>
    <xdr:to>
      <xdr:col>8</xdr:col>
      <xdr:colOff>419100</xdr:colOff>
      <xdr:row>28</xdr:row>
      <xdr:rowOff>76200</xdr:rowOff>
    </xdr:to>
    <xdr:sp>
      <xdr:nvSpPr>
        <xdr:cNvPr id="1" name="Text 18"/>
        <xdr:cNvSpPr txBox="1">
          <a:spLocks noChangeArrowheads="1"/>
        </xdr:cNvSpPr>
      </xdr:nvSpPr>
      <xdr:spPr>
        <a:xfrm>
          <a:off x="314325" y="4114800"/>
          <a:ext cx="5734050" cy="3905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auditors’ report  on the financial statements of the Company for the year ended 30 September 2003 was not qualified.</a:t>
          </a:r>
        </a:p>
      </xdr:txBody>
    </xdr:sp>
    <xdr:clientData/>
  </xdr:twoCellAnchor>
  <xdr:twoCellAnchor>
    <xdr:from>
      <xdr:col>1</xdr:col>
      <xdr:colOff>9525</xdr:colOff>
      <xdr:row>103</xdr:row>
      <xdr:rowOff>9525</xdr:rowOff>
    </xdr:from>
    <xdr:to>
      <xdr:col>8</xdr:col>
      <xdr:colOff>409575</xdr:colOff>
      <xdr:row>104</xdr:row>
      <xdr:rowOff>142875</xdr:rowOff>
    </xdr:to>
    <xdr:sp>
      <xdr:nvSpPr>
        <xdr:cNvPr id="2" name="Text 18"/>
        <xdr:cNvSpPr txBox="1">
          <a:spLocks noChangeArrowheads="1"/>
        </xdr:cNvSpPr>
      </xdr:nvSpPr>
      <xdr:spPr>
        <a:xfrm>
          <a:off x="314325" y="16687800"/>
          <a:ext cx="5724525" cy="2952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revaluation of property, plant and equipment during the quarter.</a:t>
          </a:r>
        </a:p>
      </xdr:txBody>
    </xdr:sp>
    <xdr:clientData/>
  </xdr:twoCellAnchor>
  <xdr:twoCellAnchor>
    <xdr:from>
      <xdr:col>1</xdr:col>
      <xdr:colOff>9525</xdr:colOff>
      <xdr:row>108</xdr:row>
      <xdr:rowOff>9525</xdr:rowOff>
    </xdr:from>
    <xdr:to>
      <xdr:col>8</xdr:col>
      <xdr:colOff>419100</xdr:colOff>
      <xdr:row>111</xdr:row>
      <xdr:rowOff>114300</xdr:rowOff>
    </xdr:to>
    <xdr:sp>
      <xdr:nvSpPr>
        <xdr:cNvPr id="3" name="Text 18"/>
        <xdr:cNvSpPr txBox="1">
          <a:spLocks noChangeArrowheads="1"/>
        </xdr:cNvSpPr>
      </xdr:nvSpPr>
      <xdr:spPr>
        <a:xfrm>
          <a:off x="314325" y="17497425"/>
          <a:ext cx="5734050" cy="590550"/>
        </a:xfrm>
        <a:prstGeom prst="rect">
          <a:avLst/>
        </a:prstGeom>
        <a:solidFill>
          <a:srgbClr val="FFFFFF"/>
        </a:solidFill>
        <a:ln w="1" cmpd="sng">
          <a:noFill/>
        </a:ln>
      </xdr:spPr>
      <xdr:txBody>
        <a:bodyPr vertOverflow="clip" wrap="square"/>
        <a:p>
          <a:pPr algn="just">
            <a:defRPr/>
          </a:pPr>
          <a:r>
            <a:rPr lang="en-US" cap="none" sz="1000" b="0" i="0" u="none" baseline="0"/>
            <a:t>The Group has commenced the setting up of publishing house in Indonesia. Staff have been engaged and  trained in Malaysia.
</a:t>
          </a:r>
        </a:p>
      </xdr:txBody>
    </xdr:sp>
    <xdr:clientData/>
  </xdr:twoCellAnchor>
  <xdr:twoCellAnchor>
    <xdr:from>
      <xdr:col>1</xdr:col>
      <xdr:colOff>9525</xdr:colOff>
      <xdr:row>115</xdr:row>
      <xdr:rowOff>9525</xdr:rowOff>
    </xdr:from>
    <xdr:to>
      <xdr:col>8</xdr:col>
      <xdr:colOff>428625</xdr:colOff>
      <xdr:row>117</xdr:row>
      <xdr:rowOff>47625</xdr:rowOff>
    </xdr:to>
    <xdr:sp>
      <xdr:nvSpPr>
        <xdr:cNvPr id="4" name="Text 18"/>
        <xdr:cNvSpPr txBox="1">
          <a:spLocks noChangeArrowheads="1"/>
        </xdr:cNvSpPr>
      </xdr:nvSpPr>
      <xdr:spPr>
        <a:xfrm>
          <a:off x="314325" y="18630900"/>
          <a:ext cx="5743575" cy="2762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change in the composition of the Group during the current quarter.</a:t>
          </a:r>
        </a:p>
      </xdr:txBody>
    </xdr:sp>
    <xdr:clientData/>
  </xdr:twoCellAnchor>
  <xdr:twoCellAnchor>
    <xdr:from>
      <xdr:col>1</xdr:col>
      <xdr:colOff>9525</xdr:colOff>
      <xdr:row>149</xdr:row>
      <xdr:rowOff>9525</xdr:rowOff>
    </xdr:from>
    <xdr:to>
      <xdr:col>8</xdr:col>
      <xdr:colOff>485775</xdr:colOff>
      <xdr:row>151</xdr:row>
      <xdr:rowOff>47625</xdr:rowOff>
    </xdr:to>
    <xdr:sp>
      <xdr:nvSpPr>
        <xdr:cNvPr id="5" name="Text 18"/>
        <xdr:cNvSpPr txBox="1">
          <a:spLocks noChangeArrowheads="1"/>
        </xdr:cNvSpPr>
      </xdr:nvSpPr>
      <xdr:spPr>
        <a:xfrm>
          <a:off x="314325" y="19402425"/>
          <a:ext cx="5800725" cy="361950"/>
        </a:xfrm>
        <a:prstGeom prst="rect">
          <a:avLst/>
        </a:prstGeom>
        <a:solidFill>
          <a:srgbClr val="FFFFFF"/>
        </a:solidFill>
        <a:ln w="1" cmpd="sng">
          <a:noFill/>
        </a:ln>
      </xdr:spPr>
      <xdr:txBody>
        <a:bodyPr vertOverflow="clip" wrap="square"/>
        <a:p>
          <a:pPr algn="just">
            <a:defRPr/>
          </a:pPr>
          <a:r>
            <a:rPr lang="en-US" cap="none" sz="1000" b="0" i="0" u="none" baseline="0"/>
            <a:t>There were no material changes in contingent liabilities or contingent assets for the current period saved as disclosed in our Prospectus dated 31 March 2004.</a:t>
          </a:r>
        </a:p>
      </xdr:txBody>
    </xdr:sp>
    <xdr:clientData/>
  </xdr:twoCellAnchor>
  <xdr:twoCellAnchor>
    <xdr:from>
      <xdr:col>1</xdr:col>
      <xdr:colOff>9525</xdr:colOff>
      <xdr:row>159</xdr:row>
      <xdr:rowOff>9525</xdr:rowOff>
    </xdr:from>
    <xdr:to>
      <xdr:col>8</xdr:col>
      <xdr:colOff>485775</xdr:colOff>
      <xdr:row>165</xdr:row>
      <xdr:rowOff>38100</xdr:rowOff>
    </xdr:to>
    <xdr:sp>
      <xdr:nvSpPr>
        <xdr:cNvPr id="6" name="Text 18"/>
        <xdr:cNvSpPr txBox="1">
          <a:spLocks noChangeArrowheads="1"/>
        </xdr:cNvSpPr>
      </xdr:nvSpPr>
      <xdr:spPr>
        <a:xfrm>
          <a:off x="314325" y="20964525"/>
          <a:ext cx="5800725" cy="1000125"/>
        </a:xfrm>
        <a:prstGeom prst="rect">
          <a:avLst/>
        </a:prstGeom>
        <a:solidFill>
          <a:srgbClr val="FFFFFF"/>
        </a:solidFill>
        <a:ln w="1" cmpd="sng">
          <a:noFill/>
        </a:ln>
      </xdr:spPr>
      <xdr:txBody>
        <a:bodyPr vertOverflow="clip" wrap="square"/>
        <a:p>
          <a:pPr algn="just">
            <a:defRPr/>
          </a:pPr>
          <a:r>
            <a:rPr lang="en-US" cap="none" sz="1000" b="0" i="0" u="none" baseline="0"/>
            <a:t>The Group's turnover has increased to RM 18.65 million for the current quarter, from RM 14.9 million recorded in the preceding quarter due to the increase orders placed by bookshops in anticipation of the half yearly book order for Chinese Primary schools and kindergarten.
There is no comparison with the corresponding period’s results because this is the first set of consolidated results of the Group to be submitted to Bursa Malaysia.</a:t>
          </a:r>
        </a:p>
      </xdr:txBody>
    </xdr:sp>
    <xdr:clientData/>
  </xdr:twoCellAnchor>
  <xdr:twoCellAnchor>
    <xdr:from>
      <xdr:col>1</xdr:col>
      <xdr:colOff>0</xdr:colOff>
      <xdr:row>169</xdr:row>
      <xdr:rowOff>9525</xdr:rowOff>
    </xdr:from>
    <xdr:to>
      <xdr:col>8</xdr:col>
      <xdr:colOff>457200</xdr:colOff>
      <xdr:row>172</xdr:row>
      <xdr:rowOff>28575</xdr:rowOff>
    </xdr:to>
    <xdr:sp>
      <xdr:nvSpPr>
        <xdr:cNvPr id="7" name="Text 18"/>
        <xdr:cNvSpPr txBox="1">
          <a:spLocks noChangeArrowheads="1"/>
        </xdr:cNvSpPr>
      </xdr:nvSpPr>
      <xdr:spPr>
        <a:xfrm>
          <a:off x="304800" y="22526625"/>
          <a:ext cx="5781675" cy="504825"/>
        </a:xfrm>
        <a:prstGeom prst="rect">
          <a:avLst/>
        </a:prstGeom>
        <a:solidFill>
          <a:srgbClr val="FFFFFF"/>
        </a:solidFill>
        <a:ln w="1" cmpd="sng">
          <a:noFill/>
        </a:ln>
      </xdr:spPr>
      <xdr:txBody>
        <a:bodyPr vertOverflow="clip" wrap="square"/>
        <a:p>
          <a:pPr algn="just">
            <a:defRPr/>
          </a:pPr>
          <a:r>
            <a:rPr lang="en-US" cap="none" sz="1000" b="0" i="0" u="none" baseline="0"/>
            <a:t>The Group's profit before taxation has increased to approximately RM 3.24 million for the current quarter, from RM611,000 recorded in the preceding quarter mainly due to the reason as disclosed above.</a:t>
          </a:r>
        </a:p>
      </xdr:txBody>
    </xdr:sp>
    <xdr:clientData/>
  </xdr:twoCellAnchor>
  <xdr:twoCellAnchor>
    <xdr:from>
      <xdr:col>1</xdr:col>
      <xdr:colOff>9525</xdr:colOff>
      <xdr:row>175</xdr:row>
      <xdr:rowOff>9525</xdr:rowOff>
    </xdr:from>
    <xdr:to>
      <xdr:col>8</xdr:col>
      <xdr:colOff>476250</xdr:colOff>
      <xdr:row>178</xdr:row>
      <xdr:rowOff>0</xdr:rowOff>
    </xdr:to>
    <xdr:sp>
      <xdr:nvSpPr>
        <xdr:cNvPr id="8" name="Text 18"/>
        <xdr:cNvSpPr txBox="1">
          <a:spLocks noChangeArrowheads="1"/>
        </xdr:cNvSpPr>
      </xdr:nvSpPr>
      <xdr:spPr>
        <a:xfrm>
          <a:off x="314325" y="23469600"/>
          <a:ext cx="5791200" cy="476250"/>
        </a:xfrm>
        <a:prstGeom prst="rect">
          <a:avLst/>
        </a:prstGeom>
        <a:solidFill>
          <a:srgbClr val="FFFFFF"/>
        </a:solidFill>
        <a:ln w="1" cmpd="sng">
          <a:noFill/>
        </a:ln>
      </xdr:spPr>
      <xdr:txBody>
        <a:bodyPr vertOverflow="clip" wrap="square"/>
        <a:p>
          <a:pPr algn="just">
            <a:defRPr/>
          </a:pPr>
          <a:r>
            <a:rPr lang="en-US" cap="none" sz="1000" b="0" i="0" u="none" baseline="0"/>
            <a:t>The Directors are of the view that the overall performance of the Group will be marginally better than that forecasted in the Prospectus as the Group has ventured overseas much earlier than planned. </a:t>
          </a:r>
        </a:p>
      </xdr:txBody>
    </xdr:sp>
    <xdr:clientData/>
  </xdr:twoCellAnchor>
  <xdr:twoCellAnchor>
    <xdr:from>
      <xdr:col>1</xdr:col>
      <xdr:colOff>9525</xdr:colOff>
      <xdr:row>181</xdr:row>
      <xdr:rowOff>9525</xdr:rowOff>
    </xdr:from>
    <xdr:to>
      <xdr:col>8</xdr:col>
      <xdr:colOff>523875</xdr:colOff>
      <xdr:row>182</xdr:row>
      <xdr:rowOff>85725</xdr:rowOff>
    </xdr:to>
    <xdr:sp>
      <xdr:nvSpPr>
        <xdr:cNvPr id="9" name="Text 18"/>
        <xdr:cNvSpPr txBox="1">
          <a:spLocks noChangeArrowheads="1"/>
        </xdr:cNvSpPr>
      </xdr:nvSpPr>
      <xdr:spPr>
        <a:xfrm>
          <a:off x="314325" y="24441150"/>
          <a:ext cx="5838825" cy="2381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This is not applicable for this report.</a:t>
          </a:r>
        </a:p>
      </xdr:txBody>
    </xdr:sp>
    <xdr:clientData/>
  </xdr:twoCellAnchor>
  <xdr:twoCellAnchor>
    <xdr:from>
      <xdr:col>1</xdr:col>
      <xdr:colOff>9525</xdr:colOff>
      <xdr:row>206</xdr:row>
      <xdr:rowOff>9525</xdr:rowOff>
    </xdr:from>
    <xdr:to>
      <xdr:col>8</xdr:col>
      <xdr:colOff>371475</xdr:colOff>
      <xdr:row>208</xdr:row>
      <xdr:rowOff>0</xdr:rowOff>
    </xdr:to>
    <xdr:sp>
      <xdr:nvSpPr>
        <xdr:cNvPr id="10" name="Text 18"/>
        <xdr:cNvSpPr txBox="1">
          <a:spLocks noChangeArrowheads="1"/>
        </xdr:cNvSpPr>
      </xdr:nvSpPr>
      <xdr:spPr>
        <a:xfrm>
          <a:off x="314325" y="28479750"/>
          <a:ext cx="5686425" cy="3143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sale of unquoted investments and properties for the current quarter under review.
</a:t>
          </a:r>
        </a:p>
      </xdr:txBody>
    </xdr:sp>
    <xdr:clientData/>
  </xdr:twoCellAnchor>
  <xdr:twoCellAnchor>
    <xdr:from>
      <xdr:col>1</xdr:col>
      <xdr:colOff>9525</xdr:colOff>
      <xdr:row>263</xdr:row>
      <xdr:rowOff>9525</xdr:rowOff>
    </xdr:from>
    <xdr:to>
      <xdr:col>8</xdr:col>
      <xdr:colOff>333375</xdr:colOff>
      <xdr:row>264</xdr:row>
      <xdr:rowOff>142875</xdr:rowOff>
    </xdr:to>
    <xdr:sp>
      <xdr:nvSpPr>
        <xdr:cNvPr id="11" name="Text 18"/>
        <xdr:cNvSpPr txBox="1">
          <a:spLocks noChangeArrowheads="1"/>
        </xdr:cNvSpPr>
      </xdr:nvSpPr>
      <xdr:spPr>
        <a:xfrm>
          <a:off x="314325" y="37557075"/>
          <a:ext cx="5648325" cy="2952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does not have any financial instruments with off balance sheet risk as at the date of this report.</a:t>
          </a:r>
        </a:p>
      </xdr:txBody>
    </xdr:sp>
    <xdr:clientData/>
  </xdr:twoCellAnchor>
  <xdr:twoCellAnchor>
    <xdr:from>
      <xdr:col>1</xdr:col>
      <xdr:colOff>9525</xdr:colOff>
      <xdr:row>268</xdr:row>
      <xdr:rowOff>9525</xdr:rowOff>
    </xdr:from>
    <xdr:to>
      <xdr:col>8</xdr:col>
      <xdr:colOff>447675</xdr:colOff>
      <xdr:row>270</xdr:row>
      <xdr:rowOff>152400</xdr:rowOff>
    </xdr:to>
    <xdr:sp>
      <xdr:nvSpPr>
        <xdr:cNvPr id="12" name="Text 18"/>
        <xdr:cNvSpPr txBox="1">
          <a:spLocks noChangeArrowheads="1"/>
        </xdr:cNvSpPr>
      </xdr:nvSpPr>
      <xdr:spPr>
        <a:xfrm>
          <a:off x="314325" y="38366700"/>
          <a:ext cx="5762625" cy="4667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does not have any material litigation as at the date of this report, saved as disclosed in our Prospectus dated 31 March 2004.
 </a:t>
          </a:r>
        </a:p>
      </xdr:txBody>
    </xdr:sp>
    <xdr:clientData/>
  </xdr:twoCellAnchor>
  <xdr:twoCellAnchor>
    <xdr:from>
      <xdr:col>1</xdr:col>
      <xdr:colOff>9525</xdr:colOff>
      <xdr:row>10</xdr:row>
      <xdr:rowOff>0</xdr:rowOff>
    </xdr:from>
    <xdr:to>
      <xdr:col>8</xdr:col>
      <xdr:colOff>428625</xdr:colOff>
      <xdr:row>22</xdr:row>
      <xdr:rowOff>95250</xdr:rowOff>
    </xdr:to>
    <xdr:sp>
      <xdr:nvSpPr>
        <xdr:cNvPr id="13" name="TextBox 13"/>
        <xdr:cNvSpPr txBox="1">
          <a:spLocks noChangeArrowheads="1"/>
        </xdr:cNvSpPr>
      </xdr:nvSpPr>
      <xdr:spPr>
        <a:xfrm>
          <a:off x="314325" y="1514475"/>
          <a:ext cx="5743575" cy="20383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a:t>
          </a:r>
          <a:r>
            <a:rPr lang="en-US" cap="none" sz="1000" b="0" i="0" u="none" baseline="0">
              <a:latin typeface="Times New Roman"/>
              <a:ea typeface="Times New Roman"/>
              <a:cs typeface="Times New Roman"/>
            </a:rPr>
            <a:t>he interim financial statements are unaudited and have been prepared in accordance with the requirements of MASB 26: Interim Financial Reporting and Chapter 9 Part K of the Listing Requirements of the Bursa Malaysia Securities Bhd (“Bursa Malaysia") (formerly known as Malaysia Securities Exchange Berhad).
These explanatory notes attached to the interim financial statements provide an explanation of events and transactions that are significant to an understanding of the changes in the financial position and performance of Pelangi Publishing Group Bhd (“PPG” or “Company”) and its subsidiary companies hereinafter referred to as the (“Group”) since the financial year ended 30 September 2003.
The accounting policies and methods of computation adopted by the Company in this interim financial statements are consistent with those adopted in the Company's Prospectus dated 31 March 2004.
</a:t>
          </a:r>
        </a:p>
      </xdr:txBody>
    </xdr:sp>
    <xdr:clientData/>
  </xdr:twoCellAnchor>
  <xdr:twoCellAnchor>
    <xdr:from>
      <xdr:col>1</xdr:col>
      <xdr:colOff>19050</xdr:colOff>
      <xdr:row>289</xdr:row>
      <xdr:rowOff>0</xdr:rowOff>
    </xdr:from>
    <xdr:to>
      <xdr:col>8</xdr:col>
      <xdr:colOff>295275</xdr:colOff>
      <xdr:row>292</xdr:row>
      <xdr:rowOff>38100</xdr:rowOff>
    </xdr:to>
    <xdr:sp>
      <xdr:nvSpPr>
        <xdr:cNvPr id="14" name="TextBox 14"/>
        <xdr:cNvSpPr txBox="1">
          <a:spLocks noChangeArrowheads="1"/>
        </xdr:cNvSpPr>
      </xdr:nvSpPr>
      <xdr:spPr>
        <a:xfrm>
          <a:off x="323850" y="41814750"/>
          <a:ext cx="5600700" cy="523875"/>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 Company does not have any convertible financial instruments as at the current year quarter and current year to date.</a:t>
          </a:r>
        </a:p>
      </xdr:txBody>
    </xdr:sp>
    <xdr:clientData/>
  </xdr:twoCellAnchor>
  <xdr:oneCellAnchor>
    <xdr:from>
      <xdr:col>1</xdr:col>
      <xdr:colOff>0</xdr:colOff>
      <xdr:row>31</xdr:row>
      <xdr:rowOff>142875</xdr:rowOff>
    </xdr:from>
    <xdr:ext cx="5610225" cy="1828800"/>
    <xdr:sp>
      <xdr:nvSpPr>
        <xdr:cNvPr id="15" name="TextBox 15"/>
        <xdr:cNvSpPr txBox="1">
          <a:spLocks noChangeArrowheads="1"/>
        </xdr:cNvSpPr>
      </xdr:nvSpPr>
      <xdr:spPr>
        <a:xfrm>
          <a:off x="304800" y="5057775"/>
          <a:ext cx="5610225" cy="1828800"/>
        </a:xfrm>
        <a:prstGeom prst="rect">
          <a:avLst/>
        </a:prstGeom>
        <a:noFill/>
        <a:ln w="9525" cmpd="sng">
          <a:noFill/>
        </a:ln>
      </xdr:spPr>
      <xdr:txBody>
        <a:bodyPr vertOverflow="clip" wrap="square"/>
        <a:p>
          <a:pPr algn="just">
            <a:defRPr/>
          </a:pPr>
          <a:r>
            <a:rPr lang="en-US" cap="none" sz="1000" b="0" i="0" u="none" baseline="0">
              <a:solidFill>
                <a:srgbClr val="000000"/>
              </a:solidFill>
            </a:rPr>
            <a:t>The Group is basically involved in the production and distribution of books. In relation to our academic books, school terms will have impact on revenue and margins.
The bulk of the turnover of the Group will come from 4th quarter of the calendar year before school term reopen. The turnover cycle will drop in the 1st quarter of the following calendar year.
It will be increasing again in the 2nd quarter of the following calendar year due to second half year school order from Chinese schools and kindergartens.     
The 3rd quarter of the calender year will basically show a downturn as this is the period of heavy production and promotion </a:t>
          </a:r>
        </a:p>
      </xdr:txBody>
    </xdr:sp>
    <xdr:clientData/>
  </xdr:oneCellAnchor>
  <xdr:oneCellAnchor>
    <xdr:from>
      <xdr:col>0</xdr:col>
      <xdr:colOff>285750</xdr:colOff>
      <xdr:row>50</xdr:row>
      <xdr:rowOff>152400</xdr:rowOff>
    </xdr:from>
    <xdr:ext cx="5610225" cy="419100"/>
    <xdr:sp>
      <xdr:nvSpPr>
        <xdr:cNvPr id="16" name="TextBox 16"/>
        <xdr:cNvSpPr txBox="1">
          <a:spLocks noChangeArrowheads="1"/>
        </xdr:cNvSpPr>
      </xdr:nvSpPr>
      <xdr:spPr>
        <a:xfrm>
          <a:off x="285750" y="8143875"/>
          <a:ext cx="5610225" cy="419100"/>
        </a:xfrm>
        <a:prstGeom prst="rect">
          <a:avLst/>
        </a:prstGeom>
        <a:noFill/>
        <a:ln w="9525" cmpd="sng">
          <a:noFill/>
        </a:ln>
      </xdr:spPr>
      <xdr:txBody>
        <a:bodyPr vertOverflow="clip" wrap="square"/>
        <a:p>
          <a:pPr algn="just">
            <a:defRPr/>
          </a:pPr>
          <a:r>
            <a:rPr lang="en-US" cap="none" sz="1000" b="0" i="0" u="none" baseline="0">
              <a:solidFill>
                <a:srgbClr val="000000"/>
              </a:solidFill>
            </a:rPr>
            <a:t>There  were no changes  to the estimates  that have been used  in the preparation of the current financial statements.
</a:t>
          </a:r>
        </a:p>
      </xdr:txBody>
    </xdr:sp>
    <xdr:clientData/>
  </xdr:oneCellAnchor>
  <xdr:oneCellAnchor>
    <xdr:from>
      <xdr:col>1</xdr:col>
      <xdr:colOff>38100</xdr:colOff>
      <xdr:row>56</xdr:row>
      <xdr:rowOff>0</xdr:rowOff>
    </xdr:from>
    <xdr:ext cx="5543550" cy="285750"/>
    <xdr:sp>
      <xdr:nvSpPr>
        <xdr:cNvPr id="17" name="TextBox 17"/>
        <xdr:cNvSpPr txBox="1">
          <a:spLocks noChangeArrowheads="1"/>
        </xdr:cNvSpPr>
      </xdr:nvSpPr>
      <xdr:spPr>
        <a:xfrm>
          <a:off x="342900" y="9029700"/>
          <a:ext cx="5543550" cy="285750"/>
        </a:xfrm>
        <a:prstGeom prst="rect">
          <a:avLst/>
        </a:prstGeom>
        <a:noFill/>
        <a:ln w="9525" cmpd="sng">
          <a:noFill/>
        </a:ln>
      </xdr:spPr>
      <xdr:txBody>
        <a:bodyPr vertOverflow="clip" wrap="square"/>
        <a:p>
          <a:pPr algn="just">
            <a:defRPr/>
          </a:pPr>
          <a:r>
            <a:rPr lang="en-US" cap="none" sz="1000" b="0" i="0" u="none" baseline="0">
              <a:solidFill>
                <a:srgbClr val="000000"/>
              </a:solidFill>
            </a:rPr>
            <a:t>The following shares were issued during the period ended 30 June 2004:
</a:t>
          </a:r>
        </a:p>
      </xdr:txBody>
    </xdr:sp>
    <xdr:clientData/>
  </xdr:oneCellAnchor>
  <xdr:twoCellAnchor>
    <xdr:from>
      <xdr:col>0</xdr:col>
      <xdr:colOff>285750</xdr:colOff>
      <xdr:row>200</xdr:row>
      <xdr:rowOff>38100</xdr:rowOff>
    </xdr:from>
    <xdr:to>
      <xdr:col>8</xdr:col>
      <xdr:colOff>342900</xdr:colOff>
      <xdr:row>202</xdr:row>
      <xdr:rowOff>95250</xdr:rowOff>
    </xdr:to>
    <xdr:sp>
      <xdr:nvSpPr>
        <xdr:cNvPr id="18" name="Text 18"/>
        <xdr:cNvSpPr txBox="1">
          <a:spLocks noChangeArrowheads="1"/>
        </xdr:cNvSpPr>
      </xdr:nvSpPr>
      <xdr:spPr>
        <a:xfrm>
          <a:off x="285750" y="27536775"/>
          <a:ext cx="5686425" cy="381000"/>
        </a:xfrm>
        <a:prstGeom prst="rect">
          <a:avLst/>
        </a:prstGeom>
        <a:solidFill>
          <a:srgbClr val="FFFFFF"/>
        </a:solidFill>
        <a:ln w="1" cmpd="sng">
          <a:noFill/>
        </a:ln>
      </xdr:spPr>
      <xdr:txBody>
        <a:bodyPr vertOverflow="clip" wrap="square"/>
        <a:p>
          <a:pPr algn="just">
            <a:defRPr/>
          </a:pPr>
          <a:r>
            <a:rPr lang="en-US" cap="none" sz="1000" b="0" i="0" u="none" baseline="0"/>
            <a:t>The effective tax rates for the periods presented above are higher than the statutory tax rate principally due to certain expenses which are not deductible for tax purposes. 
</a:t>
          </a:r>
        </a:p>
      </xdr:txBody>
    </xdr:sp>
    <xdr:clientData/>
  </xdr:twoCellAnchor>
  <xdr:oneCellAnchor>
    <xdr:from>
      <xdr:col>1</xdr:col>
      <xdr:colOff>19050</xdr:colOff>
      <xdr:row>45</xdr:row>
      <xdr:rowOff>95250</xdr:rowOff>
    </xdr:from>
    <xdr:ext cx="5610225" cy="409575"/>
    <xdr:sp>
      <xdr:nvSpPr>
        <xdr:cNvPr id="19" name="TextBox 19"/>
        <xdr:cNvSpPr txBox="1">
          <a:spLocks noChangeArrowheads="1"/>
        </xdr:cNvSpPr>
      </xdr:nvSpPr>
      <xdr:spPr>
        <a:xfrm>
          <a:off x="323850" y="7277100"/>
          <a:ext cx="5610225" cy="409575"/>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There were no unusual items affecting assets, liabilities, equity, net income, or cash flows during the financial period ended 30 June 2004.</a:t>
          </a:r>
          <a:r>
            <a:rPr lang="en-US" cap="none" sz="1000" b="0" i="0" u="none" baseline="0">
              <a:solidFill>
                <a:srgbClr val="000000"/>
              </a:solidFill>
              <a:latin typeface="Times New Roman"/>
              <a:ea typeface="Times New Roman"/>
              <a:cs typeface="Times New Roman"/>
            </a:rPr>
            <a:t>
</a:t>
          </a:r>
        </a:p>
      </xdr:txBody>
    </xdr:sp>
    <xdr:clientData/>
  </xdr:oneCellAnchor>
  <xdr:twoCellAnchor>
    <xdr:from>
      <xdr:col>10</xdr:col>
      <xdr:colOff>0</xdr:colOff>
      <xdr:row>4</xdr:row>
      <xdr:rowOff>114300</xdr:rowOff>
    </xdr:from>
    <xdr:to>
      <xdr:col>10</xdr:col>
      <xdr:colOff>0</xdr:colOff>
      <xdr:row>7</xdr:row>
      <xdr:rowOff>76200</xdr:rowOff>
    </xdr:to>
    <xdr:sp>
      <xdr:nvSpPr>
        <xdr:cNvPr id="20" name="TextBox 20"/>
        <xdr:cNvSpPr txBox="1">
          <a:spLocks noChangeArrowheads="1"/>
        </xdr:cNvSpPr>
      </xdr:nvSpPr>
      <xdr:spPr>
        <a:xfrm>
          <a:off x="6867525" y="762000"/>
          <a:ext cx="0" cy="447675"/>
        </a:xfrm>
        <a:prstGeom prst="rect">
          <a:avLst/>
        </a:prstGeom>
        <a:noFill/>
        <a:ln w="9525" cmpd="sng">
          <a:noFill/>
        </a:ln>
      </xdr:spPr>
      <xdr:txBody>
        <a:bodyPr vertOverflow="clip" wrap="square"/>
        <a:p>
          <a:pPr algn="l">
            <a:defRPr/>
          </a:pPr>
          <a:r>
            <a:rPr lang="en-US" cap="none" sz="2200" b="0" i="0" u="none" baseline="0">
              <a:solidFill>
                <a:srgbClr val="FF0000"/>
              </a:solidFill>
              <a:latin typeface="Arial"/>
              <a:ea typeface="Arial"/>
              <a:cs typeface="Arial"/>
            </a:rPr>
            <a:t>Nicole take note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H53"/>
  <sheetViews>
    <sheetView showGridLines="0" workbookViewId="0" topLeftCell="A13">
      <selection activeCell="F30" sqref="F30"/>
    </sheetView>
  </sheetViews>
  <sheetFormatPr defaultColWidth="9.140625" defaultRowHeight="12.75"/>
  <cols>
    <col min="1" max="1" width="28.140625" style="5" customWidth="1"/>
    <col min="2" max="2" width="12.57421875" style="5" customWidth="1"/>
    <col min="3" max="3" width="1.7109375" style="5" customWidth="1"/>
    <col min="4" max="4" width="12.57421875" style="6" bestFit="1" customWidth="1"/>
    <col min="5" max="5" width="2.00390625" style="5" customWidth="1"/>
    <col min="6" max="6" width="10.421875" style="6" bestFit="1" customWidth="1"/>
    <col min="7" max="7" width="2.00390625" style="5" customWidth="1"/>
    <col min="8" max="8" width="10.00390625" style="6" bestFit="1" customWidth="1"/>
    <col min="9" max="16384" width="9.140625" style="5" customWidth="1"/>
  </cols>
  <sheetData>
    <row r="1" ht="15.75" customHeight="1"/>
    <row r="2" spans="1:8" ht="12.75">
      <c r="A2" s="7" t="s">
        <v>191</v>
      </c>
      <c r="B2" s="7"/>
      <c r="C2" s="7"/>
      <c r="D2" s="7"/>
      <c r="E2" s="7"/>
      <c r="F2" s="7"/>
      <c r="G2" s="7"/>
      <c r="H2" s="7"/>
    </row>
    <row r="3" spans="1:8" ht="12.75">
      <c r="A3" s="8" t="s">
        <v>4</v>
      </c>
      <c r="B3" s="7"/>
      <c r="C3" s="7"/>
      <c r="D3" s="7"/>
      <c r="E3" s="7"/>
      <c r="F3" s="7"/>
      <c r="G3" s="7"/>
      <c r="H3" s="7"/>
    </row>
    <row r="5" ht="12.75">
      <c r="A5" s="9" t="s">
        <v>162</v>
      </c>
    </row>
    <row r="6" ht="12.75">
      <c r="A6" s="9" t="s">
        <v>194</v>
      </c>
    </row>
    <row r="7" spans="1:2" ht="12.75">
      <c r="A7" s="9" t="s">
        <v>5</v>
      </c>
      <c r="B7" s="6"/>
    </row>
    <row r="8" spans="1:2" ht="12.75">
      <c r="A8" s="9"/>
      <c r="B8" s="6"/>
    </row>
    <row r="9" spans="1:8" ht="12.75">
      <c r="A9" s="9"/>
      <c r="B9" s="96" t="s">
        <v>6</v>
      </c>
      <c r="C9" s="96"/>
      <c r="D9" s="96"/>
      <c r="F9" s="96" t="s">
        <v>193</v>
      </c>
      <c r="G9" s="96"/>
      <c r="H9" s="96"/>
    </row>
    <row r="10" spans="3:8" ht="12.75">
      <c r="C10" s="10"/>
      <c r="D10" s="10" t="s">
        <v>7</v>
      </c>
      <c r="E10" s="10"/>
      <c r="G10" s="10"/>
      <c r="H10" s="10" t="s">
        <v>7</v>
      </c>
    </row>
    <row r="11" spans="2:8" ht="12.75">
      <c r="B11" s="10" t="s">
        <v>8</v>
      </c>
      <c r="C11" s="10"/>
      <c r="D11" s="10" t="s">
        <v>9</v>
      </c>
      <c r="E11" s="10"/>
      <c r="F11" s="10" t="s">
        <v>8</v>
      </c>
      <c r="G11" s="10"/>
      <c r="H11" s="10" t="s">
        <v>9</v>
      </c>
    </row>
    <row r="12" spans="2:8" ht="12.75">
      <c r="B12" s="10" t="s">
        <v>10</v>
      </c>
      <c r="C12" s="10"/>
      <c r="D12" s="10" t="s">
        <v>10</v>
      </c>
      <c r="E12" s="10"/>
      <c r="F12" s="10" t="s">
        <v>11</v>
      </c>
      <c r="G12" s="10"/>
      <c r="H12" s="10" t="s">
        <v>10</v>
      </c>
    </row>
    <row r="13" spans="2:8" ht="12.75">
      <c r="B13" s="10" t="s">
        <v>195</v>
      </c>
      <c r="C13" s="10"/>
      <c r="D13" s="10" t="s">
        <v>196</v>
      </c>
      <c r="E13" s="10"/>
      <c r="F13" s="10" t="s">
        <v>195</v>
      </c>
      <c r="G13" s="10"/>
      <c r="H13" s="10" t="s">
        <v>196</v>
      </c>
    </row>
    <row r="14" spans="2:8" ht="12.75">
      <c r="B14" s="6" t="s">
        <v>12</v>
      </c>
      <c r="D14" s="6" t="s">
        <v>12</v>
      </c>
      <c r="F14" s="6" t="s">
        <v>12</v>
      </c>
      <c r="H14" s="6" t="s">
        <v>12</v>
      </c>
    </row>
    <row r="15" spans="2:6" ht="12.75">
      <c r="B15" s="30"/>
      <c r="C15" s="30"/>
      <c r="D15" s="35"/>
      <c r="E15" s="30"/>
      <c r="F15" s="35"/>
    </row>
    <row r="16" spans="1:8" s="11" customFormat="1" ht="12.75">
      <c r="A16" s="11" t="s">
        <v>0</v>
      </c>
      <c r="B16" s="16">
        <v>18646</v>
      </c>
      <c r="C16" s="16"/>
      <c r="D16" s="59">
        <v>0</v>
      </c>
      <c r="E16" s="16"/>
      <c r="F16" s="59">
        <v>55548</v>
      </c>
      <c r="H16" s="12">
        <v>0</v>
      </c>
    </row>
    <row r="17" spans="2:8" s="11" customFormat="1" ht="12.75">
      <c r="B17" s="16"/>
      <c r="C17" s="16"/>
      <c r="D17" s="59"/>
      <c r="E17" s="16"/>
      <c r="F17" s="59"/>
      <c r="H17" s="12"/>
    </row>
    <row r="18" spans="1:8" s="11" customFormat="1" ht="12.75">
      <c r="A18" s="11" t="s">
        <v>13</v>
      </c>
      <c r="B18" s="16">
        <v>-15561</v>
      </c>
      <c r="C18" s="16"/>
      <c r="D18" s="59">
        <v>0</v>
      </c>
      <c r="E18" s="16"/>
      <c r="F18" s="59">
        <v>-45444</v>
      </c>
      <c r="H18" s="12">
        <v>0</v>
      </c>
    </row>
    <row r="19" spans="2:8" s="11" customFormat="1" ht="12.75">
      <c r="B19" s="16"/>
      <c r="C19" s="16"/>
      <c r="D19" s="59"/>
      <c r="E19" s="16"/>
      <c r="F19" s="59"/>
      <c r="H19" s="12"/>
    </row>
    <row r="20" spans="1:8" s="11" customFormat="1" ht="12.75">
      <c r="A20" s="11" t="s">
        <v>14</v>
      </c>
      <c r="B20" s="16">
        <v>192</v>
      </c>
      <c r="C20" s="16"/>
      <c r="D20" s="59">
        <v>0</v>
      </c>
      <c r="E20" s="16"/>
      <c r="F20" s="59">
        <v>541</v>
      </c>
      <c r="H20" s="12">
        <v>0</v>
      </c>
    </row>
    <row r="21" spans="2:8" s="11" customFormat="1" ht="12.75">
      <c r="B21" s="62"/>
      <c r="C21" s="16"/>
      <c r="D21" s="62"/>
      <c r="E21" s="16"/>
      <c r="F21" s="62"/>
      <c r="H21" s="13"/>
    </row>
    <row r="22" spans="1:8" s="11" customFormat="1" ht="12.75">
      <c r="A22" s="11" t="s">
        <v>15</v>
      </c>
      <c r="B22" s="59">
        <f>SUM(B16:B20)</f>
        <v>3277</v>
      </c>
      <c r="C22" s="16"/>
      <c r="D22" s="59">
        <f>SUM(D16:D20)</f>
        <v>0</v>
      </c>
      <c r="E22" s="16"/>
      <c r="F22" s="59">
        <f>SUM(F16:F20)</f>
        <v>10645</v>
      </c>
      <c r="H22" s="12">
        <f>SUM(H16:H20)</f>
        <v>0</v>
      </c>
    </row>
    <row r="23" spans="2:6" s="11" customFormat="1" ht="12.75">
      <c r="B23" s="16"/>
      <c r="C23" s="16"/>
      <c r="D23" s="16"/>
      <c r="E23" s="16"/>
      <c r="F23" s="59"/>
    </row>
    <row r="24" spans="1:8" s="16" customFormat="1" ht="12.75">
      <c r="A24" s="16" t="s">
        <v>16</v>
      </c>
      <c r="B24" s="59">
        <v>-91</v>
      </c>
      <c r="D24" s="59">
        <v>0</v>
      </c>
      <c r="F24" s="59">
        <v>-335</v>
      </c>
      <c r="H24" s="59">
        <v>0</v>
      </c>
    </row>
    <row r="25" spans="2:8" s="11" customFormat="1" ht="12.75">
      <c r="B25" s="62"/>
      <c r="C25" s="16"/>
      <c r="D25" s="62"/>
      <c r="E25" s="16"/>
      <c r="F25" s="62"/>
      <c r="H25" s="13"/>
    </row>
    <row r="26" spans="2:8" s="11" customFormat="1" ht="12.75">
      <c r="B26" s="63">
        <f>SUM(B22:B25)</f>
        <v>3186</v>
      </c>
      <c r="C26" s="63"/>
      <c r="D26" s="63">
        <f>SUM(D22:D25)</f>
        <v>0</v>
      </c>
      <c r="E26" s="63"/>
      <c r="F26" s="63">
        <f>SUM(F22:F25)</f>
        <v>10310</v>
      </c>
      <c r="G26" s="1"/>
      <c r="H26" s="1">
        <f>SUM(H22:H25)</f>
        <v>0</v>
      </c>
    </row>
    <row r="27" spans="2:8" s="11" customFormat="1" ht="12.75">
      <c r="B27" s="63"/>
      <c r="C27" s="16"/>
      <c r="D27" s="63"/>
      <c r="E27" s="16"/>
      <c r="F27" s="63"/>
      <c r="H27" s="1"/>
    </row>
    <row r="28" spans="1:8" s="11" customFormat="1" ht="12.75">
      <c r="A28" s="11" t="s">
        <v>154</v>
      </c>
      <c r="B28" s="63">
        <v>53</v>
      </c>
      <c r="C28" s="16"/>
      <c r="D28" s="63">
        <v>0</v>
      </c>
      <c r="E28" s="16"/>
      <c r="F28" s="63">
        <v>97</v>
      </c>
      <c r="H28" s="1">
        <v>0</v>
      </c>
    </row>
    <row r="29" spans="2:8" s="11" customFormat="1" ht="12.75">
      <c r="B29" s="62"/>
      <c r="C29" s="16"/>
      <c r="D29" s="62"/>
      <c r="E29" s="16"/>
      <c r="F29" s="62"/>
      <c r="H29" s="13"/>
    </row>
    <row r="30" spans="1:8" s="11" customFormat="1" ht="12.75">
      <c r="A30" s="11" t="s">
        <v>17</v>
      </c>
      <c r="B30" s="59">
        <f>SUM(B26:B29)</f>
        <v>3239</v>
      </c>
      <c r="C30" s="59"/>
      <c r="D30" s="59">
        <f>SUM(D26:D29)</f>
        <v>0</v>
      </c>
      <c r="E30" s="59"/>
      <c r="F30" s="59">
        <f>SUM(F26:F29)</f>
        <v>10407</v>
      </c>
      <c r="G30" s="12">
        <f>SUM(G26:G29)</f>
        <v>0</v>
      </c>
      <c r="H30" s="12">
        <f>SUM(H26:H29)</f>
        <v>0</v>
      </c>
    </row>
    <row r="31" spans="2:8" s="11" customFormat="1" ht="12.75">
      <c r="B31" s="59"/>
      <c r="C31" s="16"/>
      <c r="D31" s="59"/>
      <c r="E31" s="16"/>
      <c r="F31" s="59"/>
      <c r="H31" s="12"/>
    </row>
    <row r="32" spans="1:8" s="11" customFormat="1" ht="12.75">
      <c r="A32" s="11" t="s">
        <v>1</v>
      </c>
      <c r="B32" s="59">
        <v>-449</v>
      </c>
      <c r="C32" s="16"/>
      <c r="D32" s="59">
        <v>0</v>
      </c>
      <c r="E32" s="16"/>
      <c r="F32" s="59">
        <v>-2566</v>
      </c>
      <c r="H32" s="12">
        <v>0</v>
      </c>
    </row>
    <row r="33" spans="2:8" s="11" customFormat="1" ht="12.75">
      <c r="B33" s="62"/>
      <c r="C33" s="16"/>
      <c r="D33" s="62"/>
      <c r="E33" s="16"/>
      <c r="F33" s="62"/>
      <c r="H33" s="13"/>
    </row>
    <row r="34" spans="1:8" s="11" customFormat="1" ht="12.75">
      <c r="A34" s="11" t="s">
        <v>18</v>
      </c>
      <c r="B34" s="64">
        <f>SUM(B30:B33)</f>
        <v>2790</v>
      </c>
      <c r="C34" s="16"/>
      <c r="D34" s="64">
        <f>+D30+D32</f>
        <v>0</v>
      </c>
      <c r="E34" s="16"/>
      <c r="F34" s="64">
        <f>+F30+F32</f>
        <v>7841</v>
      </c>
      <c r="H34" s="14">
        <f>+H30+H32</f>
        <v>0</v>
      </c>
    </row>
    <row r="35" spans="2:8" s="11" customFormat="1" ht="12.75">
      <c r="B35" s="4"/>
      <c r="C35" s="4"/>
      <c r="D35" s="63"/>
      <c r="E35" s="4"/>
      <c r="F35" s="63"/>
      <c r="G35" s="2"/>
      <c r="H35" s="1"/>
    </row>
    <row r="36" spans="1:8" s="11" customFormat="1" ht="12.75">
      <c r="A36" s="5" t="s">
        <v>113</v>
      </c>
      <c r="B36" s="4">
        <v>-60</v>
      </c>
      <c r="C36" s="16"/>
      <c r="D36" s="59">
        <v>0</v>
      </c>
      <c r="E36" s="16"/>
      <c r="F36" s="59">
        <v>-107</v>
      </c>
      <c r="H36" s="12">
        <v>0</v>
      </c>
    </row>
    <row r="37" spans="1:8" s="11" customFormat="1" ht="12.75">
      <c r="A37" s="5"/>
      <c r="B37" s="27"/>
      <c r="C37" s="16"/>
      <c r="D37" s="62"/>
      <c r="E37" s="16"/>
      <c r="F37" s="62"/>
      <c r="H37" s="13"/>
    </row>
    <row r="38" spans="1:8" s="11" customFormat="1" ht="12.75">
      <c r="A38" s="5" t="s">
        <v>192</v>
      </c>
      <c r="B38" s="16">
        <f>SUM(B34:B36)</f>
        <v>2730</v>
      </c>
      <c r="C38" s="16"/>
      <c r="D38" s="59">
        <f>SUM(D34:D37)</f>
        <v>0</v>
      </c>
      <c r="E38" s="16"/>
      <c r="F38" s="16">
        <f>SUM(F34:F37)</f>
        <v>7734</v>
      </c>
      <c r="H38" s="12">
        <v>0</v>
      </c>
    </row>
    <row r="39" spans="1:8" s="11" customFormat="1" ht="12.75">
      <c r="A39" s="5"/>
      <c r="B39" s="16"/>
      <c r="C39" s="16"/>
      <c r="D39" s="59"/>
      <c r="E39" s="16"/>
      <c r="F39" s="59"/>
      <c r="H39" s="12"/>
    </row>
    <row r="40" spans="1:8" s="11" customFormat="1" ht="12.75">
      <c r="A40" s="5" t="s">
        <v>20</v>
      </c>
      <c r="B40" s="27">
        <v>0</v>
      </c>
      <c r="C40" s="16"/>
      <c r="D40" s="62">
        <v>0</v>
      </c>
      <c r="E40" s="16"/>
      <c r="F40" s="62">
        <v>-739</v>
      </c>
      <c r="H40" s="13">
        <v>0</v>
      </c>
    </row>
    <row r="41" spans="1:8" s="11" customFormat="1" ht="12.75">
      <c r="A41" s="5"/>
      <c r="B41" s="16"/>
      <c r="C41" s="16"/>
      <c r="D41" s="59"/>
      <c r="E41" s="16"/>
      <c r="F41" s="59"/>
      <c r="H41" s="12"/>
    </row>
    <row r="42" spans="1:8" s="11" customFormat="1" ht="12.75">
      <c r="A42" s="5" t="s">
        <v>21</v>
      </c>
      <c r="B42" s="27">
        <f>SUM(B38:B40)</f>
        <v>2730</v>
      </c>
      <c r="C42" s="4"/>
      <c r="D42" s="27">
        <f>SUM(D38:D40)</f>
        <v>0</v>
      </c>
      <c r="E42" s="4"/>
      <c r="F42" s="27">
        <f>SUM(F38:F41)</f>
        <v>6995</v>
      </c>
      <c r="G42" s="2"/>
      <c r="H42" s="15">
        <f>SUM(H34:H41)</f>
        <v>0</v>
      </c>
    </row>
    <row r="43" spans="1:8" s="11" customFormat="1" ht="12.75">
      <c r="A43" s="5"/>
      <c r="B43" s="16"/>
      <c r="C43" s="16"/>
      <c r="D43" s="59"/>
      <c r="E43" s="16"/>
      <c r="F43" s="59"/>
      <c r="H43" s="12"/>
    </row>
    <row r="44" spans="1:8" s="11" customFormat="1" ht="12.75">
      <c r="A44" s="5"/>
      <c r="B44" s="16"/>
      <c r="C44" s="16"/>
      <c r="D44" s="59"/>
      <c r="E44" s="16"/>
      <c r="F44" s="59"/>
      <c r="H44" s="12"/>
    </row>
    <row r="45" spans="1:8" s="11" customFormat="1" ht="12.75">
      <c r="A45" s="5"/>
      <c r="B45" s="16"/>
      <c r="C45" s="16"/>
      <c r="D45" s="59"/>
      <c r="E45" s="16"/>
      <c r="F45" s="59"/>
      <c r="H45" s="12"/>
    </row>
    <row r="46" spans="2:8" s="11" customFormat="1" ht="12.75">
      <c r="B46" s="16"/>
      <c r="C46" s="16"/>
      <c r="D46" s="59"/>
      <c r="E46" s="16"/>
      <c r="F46" s="59"/>
      <c r="H46" s="12"/>
    </row>
    <row r="47" spans="1:8" s="11" customFormat="1" ht="13.5" thickBot="1">
      <c r="A47" s="5" t="s">
        <v>22</v>
      </c>
      <c r="B47" s="65">
        <f>Notes!F287</f>
        <v>4.184485216351681</v>
      </c>
      <c r="C47" s="16"/>
      <c r="D47" s="66">
        <v>0</v>
      </c>
      <c r="E47" s="16"/>
      <c r="F47" s="65">
        <f>Notes!H287</f>
        <v>10.721785380358977</v>
      </c>
      <c r="H47" s="17">
        <v>0</v>
      </c>
    </row>
    <row r="48" spans="1:8" s="11" customFormat="1" ht="13.5" thickTop="1">
      <c r="A48" s="5"/>
      <c r="B48" s="16"/>
      <c r="C48" s="16"/>
      <c r="D48" s="59"/>
      <c r="E48" s="16"/>
      <c r="F48" s="59"/>
      <c r="H48" s="12"/>
    </row>
    <row r="49" spans="1:8" s="11" customFormat="1" ht="13.5" thickBot="1">
      <c r="A49" s="5" t="s">
        <v>23</v>
      </c>
      <c r="B49" s="65">
        <v>0</v>
      </c>
      <c r="C49" s="16"/>
      <c r="D49" s="66">
        <v>0</v>
      </c>
      <c r="E49" s="16"/>
      <c r="F49" s="65">
        <v>0</v>
      </c>
      <c r="H49" s="17">
        <v>0</v>
      </c>
    </row>
    <row r="50" spans="2:8" s="11" customFormat="1" ht="13.5" thickTop="1">
      <c r="B50" s="16"/>
      <c r="C50" s="16"/>
      <c r="D50" s="59"/>
      <c r="E50" s="16"/>
      <c r="F50" s="59"/>
      <c r="H50" s="12"/>
    </row>
    <row r="51" spans="1:8" s="11" customFormat="1" ht="12.75">
      <c r="A51" s="11" t="s">
        <v>24</v>
      </c>
      <c r="D51" s="12"/>
      <c r="F51" s="12"/>
      <c r="H51" s="12"/>
    </row>
    <row r="52" spans="4:8" s="11" customFormat="1" ht="12.75">
      <c r="D52" s="12"/>
      <c r="F52" s="12"/>
      <c r="H52" s="12"/>
    </row>
    <row r="53" spans="4:8" s="11" customFormat="1" ht="12.75">
      <c r="D53" s="12"/>
      <c r="F53" s="12"/>
      <c r="H53" s="12"/>
    </row>
  </sheetData>
  <mergeCells count="2">
    <mergeCell ref="B9:D9"/>
    <mergeCell ref="F9:H9"/>
  </mergeCells>
  <printOptions horizontalCentered="1"/>
  <pageMargins left="0.984251968503937" right="0.7480314960629921" top="0.7874015748031497" bottom="0.9448818897637796" header="0.5118110236220472" footer="0.5118110236220472"/>
  <pageSetup firstPageNumber="1" useFirstPageNumber="1" fitToHeight="1" fitToWidth="1" horizontalDpi="600" verticalDpi="600" orientation="portrait" scale="84"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F52"/>
  <sheetViews>
    <sheetView showGridLines="0" workbookViewId="0" topLeftCell="A1">
      <selection activeCell="A20" sqref="A20"/>
    </sheetView>
  </sheetViews>
  <sheetFormatPr defaultColWidth="9.140625" defaultRowHeight="12.75"/>
  <cols>
    <col min="1" max="1" width="49.57421875" style="5" customWidth="1"/>
    <col min="2" max="2" width="12.57421875" style="30" customWidth="1"/>
    <col min="3" max="3" width="1.7109375" style="5" customWidth="1"/>
    <col min="4" max="4" width="12.57421875" style="6" bestFit="1" customWidth="1"/>
    <col min="5" max="5" width="2.00390625" style="5" customWidth="1"/>
    <col min="6" max="6" width="10.28125" style="6" bestFit="1" customWidth="1"/>
    <col min="7" max="16384" width="9.140625" style="5" customWidth="1"/>
  </cols>
  <sheetData>
    <row r="2" ht="12.75">
      <c r="A2" s="7" t="s">
        <v>191</v>
      </c>
    </row>
    <row r="3" ht="12.75">
      <c r="A3" s="8" t="s">
        <v>4</v>
      </c>
    </row>
    <row r="5" ht="12.75">
      <c r="A5" s="9" t="s">
        <v>197</v>
      </c>
    </row>
    <row r="6" ht="12.75">
      <c r="A6" s="9" t="s">
        <v>5</v>
      </c>
    </row>
    <row r="8" ht="12.75">
      <c r="B8" s="35"/>
    </row>
    <row r="9" spans="2:4" ht="12.75">
      <c r="B9" s="35" t="s">
        <v>163</v>
      </c>
      <c r="D9" s="6" t="s">
        <v>25</v>
      </c>
    </row>
    <row r="10" spans="2:4" ht="12.75">
      <c r="B10" s="36" t="s">
        <v>195</v>
      </c>
      <c r="D10" s="18" t="s">
        <v>26</v>
      </c>
    </row>
    <row r="11" spans="2:4" ht="12.75">
      <c r="B11" s="35" t="s">
        <v>12</v>
      </c>
      <c r="D11" s="6" t="s">
        <v>12</v>
      </c>
    </row>
    <row r="13" spans="1:6" s="11" customFormat="1" ht="12.75">
      <c r="A13" s="19" t="s">
        <v>27</v>
      </c>
      <c r="B13" s="67">
        <v>33914</v>
      </c>
      <c r="D13" s="20">
        <v>0</v>
      </c>
      <c r="F13" s="12"/>
    </row>
    <row r="14" spans="1:6" s="11" customFormat="1" ht="12.75">
      <c r="A14" s="19" t="s">
        <v>164</v>
      </c>
      <c r="B14" s="68">
        <v>605</v>
      </c>
      <c r="D14" s="21">
        <v>0</v>
      </c>
      <c r="F14" s="12"/>
    </row>
    <row r="15" spans="1:6" s="11" customFormat="1" ht="12.75">
      <c r="A15" s="19" t="s">
        <v>155</v>
      </c>
      <c r="B15" s="68">
        <v>1220</v>
      </c>
      <c r="D15" s="21">
        <v>0</v>
      </c>
      <c r="F15" s="12"/>
    </row>
    <row r="16" spans="1:6" s="11" customFormat="1" ht="12.75">
      <c r="A16" s="19"/>
      <c r="B16" s="69">
        <f>SUM(B13:B15)</f>
        <v>35739</v>
      </c>
      <c r="D16" s="23">
        <f>SUM(D13:D14)</f>
        <v>0</v>
      </c>
      <c r="F16" s="12"/>
    </row>
    <row r="17" spans="1:6" s="11" customFormat="1" ht="12.75">
      <c r="A17" s="19" t="s">
        <v>28</v>
      </c>
      <c r="B17" s="16"/>
      <c r="D17" s="12"/>
      <c r="F17" s="12"/>
    </row>
    <row r="18" spans="1:6" s="11" customFormat="1" ht="12.75">
      <c r="A18" s="2" t="s">
        <v>2</v>
      </c>
      <c r="B18" s="67">
        <v>9020</v>
      </c>
      <c r="C18" s="2"/>
      <c r="D18" s="20">
        <v>0</v>
      </c>
      <c r="E18" s="2"/>
      <c r="F18" s="1"/>
    </row>
    <row r="19" spans="1:6" s="11" customFormat="1" ht="12.75">
      <c r="A19" s="2" t="s">
        <v>156</v>
      </c>
      <c r="B19" s="68">
        <v>13174</v>
      </c>
      <c r="C19" s="2"/>
      <c r="D19" s="21">
        <v>0</v>
      </c>
      <c r="E19" s="2"/>
      <c r="F19" s="1"/>
    </row>
    <row r="20" spans="1:6" s="11" customFormat="1" ht="12.75">
      <c r="A20" s="2" t="s">
        <v>157</v>
      </c>
      <c r="B20" s="68">
        <v>1814</v>
      </c>
      <c r="C20" s="2"/>
      <c r="D20" s="21">
        <v>0</v>
      </c>
      <c r="E20" s="2"/>
      <c r="F20" s="1"/>
    </row>
    <row r="21" spans="1:6" s="11" customFormat="1" ht="12.75">
      <c r="A21" s="2" t="s">
        <v>214</v>
      </c>
      <c r="B21" s="68">
        <v>226</v>
      </c>
      <c r="C21" s="2"/>
      <c r="D21" s="21"/>
      <c r="E21" s="2"/>
      <c r="F21" s="1"/>
    </row>
    <row r="22" spans="1:6" s="11" customFormat="1" ht="12.75">
      <c r="A22" s="2" t="s">
        <v>29</v>
      </c>
      <c r="B22" s="68">
        <v>868</v>
      </c>
      <c r="C22" s="2"/>
      <c r="D22" s="21">
        <v>0</v>
      </c>
      <c r="E22" s="2"/>
      <c r="F22" s="1"/>
    </row>
    <row r="23" spans="1:6" s="11" customFormat="1" ht="12.75">
      <c r="A23" s="2" t="s">
        <v>30</v>
      </c>
      <c r="B23" s="68">
        <v>25395</v>
      </c>
      <c r="C23" s="2"/>
      <c r="D23" s="21">
        <v>0</v>
      </c>
      <c r="E23" s="2"/>
      <c r="F23" s="1"/>
    </row>
    <row r="24" spans="1:6" s="11" customFormat="1" ht="12.75">
      <c r="A24" s="2"/>
      <c r="B24" s="69">
        <f>SUM(B18:B23)</f>
        <v>50497</v>
      </c>
      <c r="C24" s="2"/>
      <c r="D24" s="22">
        <f>SUM(D18:D23)</f>
        <v>0</v>
      </c>
      <c r="E24" s="2"/>
      <c r="F24" s="1"/>
    </row>
    <row r="25" spans="1:6" s="11" customFormat="1" ht="12.75">
      <c r="A25" s="3" t="s">
        <v>31</v>
      </c>
      <c r="B25" s="68"/>
      <c r="C25" s="2"/>
      <c r="D25" s="21"/>
      <c r="E25" s="2"/>
      <c r="F25" s="1"/>
    </row>
    <row r="26" spans="1:6" s="11" customFormat="1" ht="12.75">
      <c r="A26" s="2" t="s">
        <v>32</v>
      </c>
      <c r="B26" s="68">
        <v>5802</v>
      </c>
      <c r="C26" s="2"/>
      <c r="D26" s="21">
        <v>0</v>
      </c>
      <c r="E26" s="2"/>
      <c r="F26" s="1"/>
    </row>
    <row r="27" spans="1:6" s="11" customFormat="1" ht="12.75">
      <c r="A27" s="2" t="s">
        <v>158</v>
      </c>
      <c r="B27" s="68">
        <v>5439</v>
      </c>
      <c r="C27" s="2"/>
      <c r="D27" s="21">
        <v>0</v>
      </c>
      <c r="E27" s="2"/>
      <c r="F27" s="1"/>
    </row>
    <row r="28" spans="1:6" s="11" customFormat="1" ht="12.75">
      <c r="A28" s="2" t="s">
        <v>159</v>
      </c>
      <c r="B28" s="68">
        <v>11476</v>
      </c>
      <c r="C28" s="2"/>
      <c r="D28" s="21">
        <v>11</v>
      </c>
      <c r="E28" s="2"/>
      <c r="F28" s="1"/>
    </row>
    <row r="29" spans="1:6" s="11" customFormat="1" ht="12.75">
      <c r="A29" s="2" t="s">
        <v>160</v>
      </c>
      <c r="B29" s="68">
        <v>1753</v>
      </c>
      <c r="C29" s="2"/>
      <c r="D29" s="21">
        <v>0</v>
      </c>
      <c r="E29" s="2"/>
      <c r="F29" s="1"/>
    </row>
    <row r="30" spans="1:6" s="11" customFormat="1" ht="12.75">
      <c r="A30" s="2"/>
      <c r="B30" s="69">
        <f>SUM(B26:B29)</f>
        <v>24470</v>
      </c>
      <c r="C30" s="2"/>
      <c r="D30" s="22">
        <f>SUM(D26:D29)</f>
        <v>11</v>
      </c>
      <c r="E30" s="2"/>
      <c r="F30" s="1"/>
    </row>
    <row r="31" spans="2:6" s="11" customFormat="1" ht="12.75">
      <c r="B31" s="16"/>
      <c r="D31" s="12"/>
      <c r="F31" s="12"/>
    </row>
    <row r="32" spans="1:6" s="11" customFormat="1" ht="12.75">
      <c r="A32" s="19" t="s">
        <v>33</v>
      </c>
      <c r="B32" s="16">
        <f>+B24-B30</f>
        <v>26027</v>
      </c>
      <c r="D32" s="11">
        <f>+D24-D30</f>
        <v>-11</v>
      </c>
      <c r="F32" s="12"/>
    </row>
    <row r="33" spans="2:6" s="11" customFormat="1" ht="12.75">
      <c r="B33" s="16"/>
      <c r="F33" s="12"/>
    </row>
    <row r="34" spans="2:6" s="11" customFormat="1" ht="13.5" thickBot="1">
      <c r="B34" s="24">
        <f>B16+B32</f>
        <v>61766</v>
      </c>
      <c r="D34" s="25">
        <f>D16+D32</f>
        <v>-11</v>
      </c>
      <c r="F34" s="12"/>
    </row>
    <row r="35" spans="2:6" s="11" customFormat="1" ht="13.5" thickTop="1">
      <c r="B35" s="16"/>
      <c r="F35" s="12"/>
    </row>
    <row r="36" spans="1:4" ht="12.75">
      <c r="A36" s="9" t="s">
        <v>34</v>
      </c>
      <c r="B36" s="16">
        <v>40000</v>
      </c>
      <c r="D36" s="26" t="s">
        <v>35</v>
      </c>
    </row>
    <row r="37" spans="1:4" ht="12.75">
      <c r="A37" s="9" t="s">
        <v>204</v>
      </c>
      <c r="B37" s="16">
        <v>3162</v>
      </c>
      <c r="D37" s="26">
        <v>0</v>
      </c>
    </row>
    <row r="38" spans="1:6" ht="12.75">
      <c r="A38" s="9" t="s">
        <v>165</v>
      </c>
      <c r="B38" s="27">
        <f>'Income sttmt'!F42+D38</f>
        <v>6984</v>
      </c>
      <c r="D38" s="15">
        <v>-11</v>
      </c>
      <c r="F38" s="28"/>
    </row>
    <row r="39" spans="1:4" ht="12.75">
      <c r="A39" s="9" t="s">
        <v>37</v>
      </c>
      <c r="B39" s="70">
        <f>SUM(B36:B38)</f>
        <v>50146</v>
      </c>
      <c r="D39" s="29">
        <f>SUM(D36:D38)</f>
        <v>-11</v>
      </c>
    </row>
    <row r="40" spans="1:4" ht="12.75">
      <c r="A40" s="9" t="s">
        <v>36</v>
      </c>
      <c r="B40" s="16">
        <v>5673</v>
      </c>
      <c r="D40" s="11">
        <v>0</v>
      </c>
    </row>
    <row r="41" spans="1:4" ht="12.75">
      <c r="A41" s="9" t="s">
        <v>113</v>
      </c>
      <c r="B41" s="4">
        <v>777</v>
      </c>
      <c r="D41" s="2">
        <v>0</v>
      </c>
    </row>
    <row r="42" spans="1:4" ht="12.75">
      <c r="A42" s="9" t="s">
        <v>114</v>
      </c>
      <c r="B42" s="4">
        <v>0</v>
      </c>
      <c r="D42" s="2">
        <v>0</v>
      </c>
    </row>
    <row r="43" spans="1:4" ht="12.75">
      <c r="A43" s="9" t="s">
        <v>142</v>
      </c>
      <c r="B43" s="4">
        <v>5170</v>
      </c>
      <c r="D43" s="2">
        <v>0</v>
      </c>
    </row>
    <row r="44" spans="1:4" ht="13.5" thickBot="1">
      <c r="A44" s="9"/>
      <c r="B44" s="24">
        <f>SUM(B39:B43)</f>
        <v>61766</v>
      </c>
      <c r="D44" s="25">
        <f>SUM(D39:D43)</f>
        <v>-11</v>
      </c>
    </row>
    <row r="45" ht="13.5" thickTop="1">
      <c r="F45" s="28"/>
    </row>
    <row r="46" spans="1:6" ht="12.75">
      <c r="A46" s="11" t="s">
        <v>38</v>
      </c>
      <c r="B46" s="31">
        <f>B34-B44</f>
        <v>0</v>
      </c>
      <c r="F46" s="32"/>
    </row>
    <row r="47" spans="1:6" ht="12.75">
      <c r="A47" s="11"/>
      <c r="B47" s="31"/>
      <c r="F47" s="32"/>
    </row>
    <row r="48" spans="1:6" ht="12.75">
      <c r="A48" s="11" t="s">
        <v>39</v>
      </c>
      <c r="B48" s="31"/>
      <c r="F48" s="32"/>
    </row>
    <row r="49" ht="12.75">
      <c r="A49" s="11" t="s">
        <v>40</v>
      </c>
    </row>
    <row r="50" ht="12.75">
      <c r="A50" s="11"/>
    </row>
    <row r="51" ht="12.75">
      <c r="A51" s="11"/>
    </row>
    <row r="52" ht="12.75">
      <c r="A52" s="11"/>
    </row>
  </sheetData>
  <printOptions horizontalCentered="1"/>
  <pageMargins left="0.7480314960629921" right="0.7480314960629921" top="0.7874015748031497" bottom="0.984251968503937" header="0.5118110236220472" footer="0.5118110236220472"/>
  <pageSetup firstPageNumber="2" useFirstPageNumber="1" fitToHeight="1" fitToWidth="1" horizontalDpi="600" verticalDpi="600" orientation="portrait" scale="91" r:id="rId2"/>
  <headerFooter alignWithMargins="0">
    <oddFooter>&amp;CPage &amp;P</oddFooter>
  </headerFooter>
  <drawing r:id="rId1"/>
</worksheet>
</file>

<file path=xl/worksheets/sheet3.xml><?xml version="1.0" encoding="utf-8"?>
<worksheet xmlns="http://schemas.openxmlformats.org/spreadsheetml/2006/main" xmlns:r="http://schemas.openxmlformats.org/officeDocument/2006/relationships">
  <dimension ref="A2:F31"/>
  <sheetViews>
    <sheetView showGridLines="0" workbookViewId="0" topLeftCell="A1">
      <selection activeCell="A24" sqref="A24"/>
    </sheetView>
  </sheetViews>
  <sheetFormatPr defaultColWidth="9.140625" defaultRowHeight="12.75"/>
  <cols>
    <col min="1" max="1" width="43.7109375" style="5" customWidth="1"/>
    <col min="2" max="3" width="10.8515625" style="11" customWidth="1"/>
    <col min="4" max="4" width="11.421875" style="11" customWidth="1"/>
    <col min="5" max="5" width="9.421875" style="11" customWidth="1"/>
    <col min="6" max="16384" width="9.140625" style="5" customWidth="1"/>
  </cols>
  <sheetData>
    <row r="2" ht="12.75">
      <c r="A2" s="7" t="s">
        <v>191</v>
      </c>
    </row>
    <row r="3" ht="12.75">
      <c r="A3" s="8" t="s">
        <v>4</v>
      </c>
    </row>
    <row r="5" ht="12.75">
      <c r="A5" s="9" t="s">
        <v>41</v>
      </c>
    </row>
    <row r="6" ht="12.75">
      <c r="A6" s="9" t="s">
        <v>194</v>
      </c>
    </row>
    <row r="7" ht="12.75">
      <c r="A7" s="9" t="s">
        <v>5</v>
      </c>
    </row>
    <row r="8" ht="12.75">
      <c r="A8" s="9"/>
    </row>
    <row r="10" spans="2:6" ht="12.75">
      <c r="B10" s="12" t="s">
        <v>3</v>
      </c>
      <c r="C10" s="12" t="s">
        <v>205</v>
      </c>
      <c r="D10" s="12" t="s">
        <v>42</v>
      </c>
      <c r="F10" s="6"/>
    </row>
    <row r="11" spans="2:6" ht="12.75">
      <c r="B11" s="12" t="s">
        <v>43</v>
      </c>
      <c r="C11" s="12" t="s">
        <v>206</v>
      </c>
      <c r="D11" s="12" t="s">
        <v>44</v>
      </c>
      <c r="E11" s="12" t="s">
        <v>45</v>
      </c>
      <c r="F11" s="6"/>
    </row>
    <row r="12" spans="2:6" ht="12.75">
      <c r="B12" s="12" t="s">
        <v>12</v>
      </c>
      <c r="C12" s="12" t="s">
        <v>12</v>
      </c>
      <c r="D12" s="12" t="s">
        <v>12</v>
      </c>
      <c r="E12" s="12" t="s">
        <v>12</v>
      </c>
      <c r="F12" s="6"/>
    </row>
    <row r="13" spans="2:3" ht="12.75">
      <c r="B13" s="12"/>
      <c r="C13" s="12"/>
    </row>
    <row r="14" ht="12.75">
      <c r="A14" s="5" t="s">
        <v>198</v>
      </c>
    </row>
    <row r="15" ht="12.75">
      <c r="A15" s="33" t="s">
        <v>199</v>
      </c>
    </row>
    <row r="17" spans="1:5" ht="12.75">
      <c r="A17" s="30" t="s">
        <v>166</v>
      </c>
      <c r="B17" s="71" t="s">
        <v>35</v>
      </c>
      <c r="C17" s="71">
        <v>0</v>
      </c>
      <c r="D17" s="16">
        <v>-11</v>
      </c>
      <c r="E17" s="16">
        <f>SUM(B17:D17)</f>
        <v>-11</v>
      </c>
    </row>
    <row r="18" spans="1:5" ht="12.75">
      <c r="A18" s="30"/>
      <c r="B18" s="16"/>
      <c r="C18" s="16"/>
      <c r="D18" s="16"/>
      <c r="E18" s="16"/>
    </row>
    <row r="19" spans="1:5" ht="12.75">
      <c r="A19" s="30" t="s">
        <v>115</v>
      </c>
      <c r="B19" s="16">
        <v>40000</v>
      </c>
      <c r="C19" s="16">
        <f>'Bal Sheet'!B37</f>
        <v>3162</v>
      </c>
      <c r="D19" s="16">
        <v>0</v>
      </c>
      <c r="E19" s="16">
        <f>SUM(B19:D19)</f>
        <v>43162</v>
      </c>
    </row>
    <row r="20" spans="1:5" ht="12.75">
      <c r="A20" s="30"/>
      <c r="B20" s="16"/>
      <c r="C20" s="16"/>
      <c r="D20" s="16"/>
      <c r="E20" s="16"/>
    </row>
    <row r="21" spans="1:5" ht="12.75">
      <c r="A21" s="30" t="s">
        <v>21</v>
      </c>
      <c r="B21" s="4">
        <v>0</v>
      </c>
      <c r="C21" s="4">
        <v>0</v>
      </c>
      <c r="D21" s="4">
        <f>'Income sttmt'!F42</f>
        <v>6995</v>
      </c>
      <c r="E21" s="4">
        <f>SUM(B21:D21)</f>
        <v>6995</v>
      </c>
    </row>
    <row r="22" spans="1:5" ht="12.75">
      <c r="A22" s="30"/>
      <c r="B22" s="16"/>
      <c r="C22" s="16"/>
      <c r="D22" s="16"/>
      <c r="E22" s="16"/>
    </row>
    <row r="23" spans="1:5" ht="13.5" thickBot="1">
      <c r="A23" s="30" t="s">
        <v>200</v>
      </c>
      <c r="B23" s="24">
        <f>SUM(B17:B22)</f>
        <v>40000</v>
      </c>
      <c r="C23" s="24">
        <f>SUM(C17:C22)</f>
        <v>3162</v>
      </c>
      <c r="D23" s="24">
        <f>SUM(D17:D22)</f>
        <v>6984</v>
      </c>
      <c r="E23" s="24">
        <f>SUM(E17:E22)</f>
        <v>50146</v>
      </c>
    </row>
    <row r="24" spans="1:5" ht="13.5" thickTop="1">
      <c r="A24" s="30"/>
      <c r="B24" s="16"/>
      <c r="C24" s="16"/>
      <c r="D24" s="16"/>
      <c r="E24" s="16"/>
    </row>
    <row r="26" ht="12.75">
      <c r="A26" s="11" t="s">
        <v>24</v>
      </c>
    </row>
    <row r="27" ht="12.75">
      <c r="A27" s="11"/>
    </row>
    <row r="28" ht="12.75">
      <c r="A28" s="11" t="s">
        <v>39</v>
      </c>
    </row>
    <row r="29" ht="12.75">
      <c r="A29" s="11"/>
    </row>
    <row r="31" ht="12.75">
      <c r="F31" s="34"/>
    </row>
    <row r="36" ht="0.75" customHeight="1"/>
  </sheetData>
  <printOptions horizontalCentered="1"/>
  <pageMargins left="0.8267716535433072" right="0.7480314960629921" top="0.7874015748031497" bottom="0.984251968503937" header="0.5118110236220472" footer="0.5118110236220472"/>
  <pageSetup firstPageNumber="3" useFirstPageNumber="1" horizontalDpi="600" verticalDpi="600" orientation="portrait" r:id="rId2"/>
  <headerFooter alignWithMargins="0">
    <oddFooter>&amp;CPage &amp;P</oddFooter>
  </headerFooter>
  <drawing r:id="rId1"/>
</worksheet>
</file>

<file path=xl/worksheets/sheet4.xml><?xml version="1.0" encoding="utf-8"?>
<worksheet xmlns="http://schemas.openxmlformats.org/spreadsheetml/2006/main" xmlns:r="http://schemas.openxmlformats.org/officeDocument/2006/relationships">
  <dimension ref="A2:F49"/>
  <sheetViews>
    <sheetView showGridLines="0" workbookViewId="0" topLeftCell="A25">
      <selection activeCell="A52" sqref="A52"/>
    </sheetView>
  </sheetViews>
  <sheetFormatPr defaultColWidth="9.140625" defaultRowHeight="12.75"/>
  <cols>
    <col min="1" max="1" width="48.7109375" style="5" customWidth="1"/>
    <col min="2" max="2" width="3.421875" style="5" customWidth="1"/>
    <col min="3" max="3" width="13.57421875" style="16" customWidth="1"/>
    <col min="4" max="4" width="1.7109375" style="5" customWidth="1"/>
    <col min="5" max="5" width="12.8515625" style="5" customWidth="1"/>
    <col min="6" max="16384" width="9.140625" style="5" customWidth="1"/>
  </cols>
  <sheetData>
    <row r="2" spans="1:5" ht="12.75">
      <c r="A2" s="7" t="s">
        <v>191</v>
      </c>
      <c r="B2" s="11"/>
      <c r="C2" s="11"/>
      <c r="D2" s="11"/>
      <c r="E2" s="11"/>
    </row>
    <row r="3" spans="1:5" ht="12.75">
      <c r="A3" s="8" t="s">
        <v>4</v>
      </c>
      <c r="B3" s="11"/>
      <c r="C3" s="11"/>
      <c r="D3" s="11"/>
      <c r="E3" s="11"/>
    </row>
    <row r="5" ht="12.75">
      <c r="A5" s="9" t="s">
        <v>105</v>
      </c>
    </row>
    <row r="6" ht="12.75">
      <c r="A6" s="9" t="s">
        <v>194</v>
      </c>
    </row>
    <row r="7" spans="1:3" ht="12.75">
      <c r="A7" s="9" t="s">
        <v>5</v>
      </c>
      <c r="C7" s="30"/>
    </row>
    <row r="8" spans="3:5" ht="12.75">
      <c r="C8" s="35"/>
      <c r="E8" s="6"/>
    </row>
    <row r="9" spans="3:5" ht="12.75">
      <c r="C9" s="52" t="s">
        <v>201</v>
      </c>
      <c r="E9" s="52" t="s">
        <v>201</v>
      </c>
    </row>
    <row r="10" spans="3:5" ht="12.75">
      <c r="C10" s="52" t="s">
        <v>55</v>
      </c>
      <c r="E10" s="52" t="s">
        <v>55</v>
      </c>
    </row>
    <row r="11" spans="3:5" ht="12.75">
      <c r="C11" s="52" t="s">
        <v>195</v>
      </c>
      <c r="E11" s="10" t="s">
        <v>196</v>
      </c>
    </row>
    <row r="12" spans="3:5" ht="12.75">
      <c r="C12" s="35" t="s">
        <v>12</v>
      </c>
      <c r="E12" s="6" t="s">
        <v>12</v>
      </c>
    </row>
    <row r="13" spans="1:5" ht="12.75">
      <c r="A13" s="9" t="s">
        <v>106</v>
      </c>
      <c r="C13" s="30"/>
      <c r="E13" s="11"/>
    </row>
    <row r="14" spans="1:5" ht="12.75">
      <c r="A14" s="5" t="s">
        <v>65</v>
      </c>
      <c r="C14" s="31">
        <v>10407</v>
      </c>
      <c r="E14" s="11">
        <v>0</v>
      </c>
    </row>
    <row r="15" spans="1:5" ht="12.75">
      <c r="A15" s="5" t="s">
        <v>116</v>
      </c>
      <c r="C15" s="31"/>
      <c r="E15" s="11"/>
    </row>
    <row r="16" spans="1:5" ht="12.75">
      <c r="A16" s="5" t="s">
        <v>107</v>
      </c>
      <c r="C16" s="31">
        <v>376</v>
      </c>
      <c r="E16" s="15">
        <v>0</v>
      </c>
    </row>
    <row r="17" spans="1:5" ht="12.75">
      <c r="A17" s="5" t="s">
        <v>108</v>
      </c>
      <c r="B17" s="16"/>
      <c r="C17" s="70">
        <f>SUM(C14:C16)</f>
        <v>10783</v>
      </c>
      <c r="E17" s="11">
        <v>0</v>
      </c>
    </row>
    <row r="18" spans="1:5" ht="12.75">
      <c r="A18" s="5" t="s">
        <v>117</v>
      </c>
      <c r="B18" s="16"/>
      <c r="C18" s="4">
        <v>8019</v>
      </c>
      <c r="D18" s="40"/>
      <c r="E18" s="11">
        <v>0</v>
      </c>
    </row>
    <row r="19" spans="1:5" ht="12.75">
      <c r="A19" s="5" t="s">
        <v>118</v>
      </c>
      <c r="C19" s="31">
        <v>-1775</v>
      </c>
      <c r="D19" s="40"/>
      <c r="E19" s="27">
        <v>0</v>
      </c>
    </row>
    <row r="20" spans="1:5" ht="12.75">
      <c r="A20" s="5" t="s">
        <v>189</v>
      </c>
      <c r="C20" s="70">
        <f>SUM(C17:C19)</f>
        <v>17027</v>
      </c>
      <c r="D20" s="40"/>
      <c r="E20" s="4">
        <v>0</v>
      </c>
    </row>
    <row r="21" spans="1:5" ht="12.75">
      <c r="A21" s="5" t="s">
        <v>210</v>
      </c>
      <c r="C21" s="4">
        <v>-335</v>
      </c>
      <c r="D21" s="40"/>
      <c r="E21" s="4"/>
    </row>
    <row r="22" spans="1:5" ht="12.75">
      <c r="A22" s="5" t="s">
        <v>119</v>
      </c>
      <c r="C22" s="31">
        <v>-2473</v>
      </c>
      <c r="D22" s="40"/>
      <c r="E22" s="4">
        <v>0</v>
      </c>
    </row>
    <row r="23" spans="1:5" ht="12.75">
      <c r="A23" s="5" t="s">
        <v>190</v>
      </c>
      <c r="C23" s="60">
        <f>SUM(C20:C22)</f>
        <v>14219</v>
      </c>
      <c r="D23" s="40"/>
      <c r="E23" s="60">
        <f>SUM(E16:E22)</f>
        <v>0</v>
      </c>
    </row>
    <row r="24" spans="3:5" ht="12.75">
      <c r="C24" s="30"/>
      <c r="D24" s="40"/>
      <c r="E24" s="4"/>
    </row>
    <row r="25" spans="1:5" ht="12.75">
      <c r="A25" s="9" t="s">
        <v>109</v>
      </c>
      <c r="C25" s="30"/>
      <c r="D25" s="40"/>
      <c r="E25" s="4"/>
    </row>
    <row r="26" spans="1:5" ht="12.75">
      <c r="A26" s="5" t="s">
        <v>120</v>
      </c>
      <c r="C26" s="31">
        <v>6140</v>
      </c>
      <c r="D26" s="40"/>
      <c r="E26" s="4">
        <v>0</v>
      </c>
    </row>
    <row r="27" spans="1:5" ht="12.75">
      <c r="A27" s="5" t="s">
        <v>161</v>
      </c>
      <c r="C27" s="31">
        <v>-6218</v>
      </c>
      <c r="D27" s="40"/>
      <c r="E27" s="4"/>
    </row>
    <row r="28" spans="1:5" ht="12.75">
      <c r="A28" s="5" t="s">
        <v>121</v>
      </c>
      <c r="C28" s="31">
        <v>-422</v>
      </c>
      <c r="D28" s="40"/>
      <c r="E28" s="4">
        <v>0</v>
      </c>
    </row>
    <row r="29" spans="1:5" ht="12.75">
      <c r="A29" s="5" t="s">
        <v>211</v>
      </c>
      <c r="C29" s="31">
        <v>194</v>
      </c>
      <c r="D29" s="40"/>
      <c r="E29" s="4"/>
    </row>
    <row r="30" spans="1:5" ht="12.75">
      <c r="A30" s="5" t="s">
        <v>212</v>
      </c>
      <c r="C30" s="60">
        <f>SUM(C26:C29)</f>
        <v>-306</v>
      </c>
      <c r="D30" s="40"/>
      <c r="E30" s="60">
        <v>0</v>
      </c>
    </row>
    <row r="31" spans="3:5" ht="12.75">
      <c r="C31" s="30"/>
      <c r="D31" s="40"/>
      <c r="E31" s="4"/>
    </row>
    <row r="32" spans="1:5" ht="12.75">
      <c r="A32" s="9" t="s">
        <v>110</v>
      </c>
      <c r="C32" s="30"/>
      <c r="D32" s="40"/>
      <c r="E32" s="4"/>
    </row>
    <row r="33" spans="1:5" ht="12.75">
      <c r="A33" s="5" t="s">
        <v>122</v>
      </c>
      <c r="C33" s="31">
        <v>2101</v>
      </c>
      <c r="D33" s="40"/>
      <c r="E33" s="4">
        <v>0</v>
      </c>
    </row>
    <row r="34" spans="1:5" ht="12.75">
      <c r="A34" s="5" t="s">
        <v>209</v>
      </c>
      <c r="C34" s="31">
        <v>9381</v>
      </c>
      <c r="D34" s="40"/>
      <c r="E34" s="4"/>
    </row>
    <row r="35" spans="1:5" ht="12.75">
      <c r="A35" s="5" t="s">
        <v>111</v>
      </c>
      <c r="C35" s="60">
        <f>SUM(C33:C34)</f>
        <v>11482</v>
      </c>
      <c r="D35" s="40"/>
      <c r="E35" s="60">
        <v>0</v>
      </c>
    </row>
    <row r="36" spans="3:5" ht="12.75">
      <c r="C36" s="30"/>
      <c r="D36" s="40"/>
      <c r="E36" s="4"/>
    </row>
    <row r="37" spans="1:5" ht="12.75">
      <c r="A37" s="5" t="s">
        <v>112</v>
      </c>
      <c r="C37" s="16">
        <f>C23+C30+C35</f>
        <v>25395</v>
      </c>
      <c r="D37" s="40"/>
      <c r="E37" s="4">
        <v>0</v>
      </c>
    </row>
    <row r="38" spans="1:5" ht="12.75">
      <c r="A38" s="5" t="s">
        <v>123</v>
      </c>
      <c r="C38" s="92" t="s">
        <v>35</v>
      </c>
      <c r="D38" s="40"/>
      <c r="E38" s="4">
        <v>0</v>
      </c>
    </row>
    <row r="39" spans="1:5" ht="13.5" thickBot="1">
      <c r="A39" s="5" t="s">
        <v>124</v>
      </c>
      <c r="B39" s="4"/>
      <c r="C39" s="24">
        <v>25395</v>
      </c>
      <c r="D39" s="40"/>
      <c r="E39" s="24">
        <f>SUM(E37:E38)</f>
        <v>0</v>
      </c>
    </row>
    <row r="40" spans="3:5" ht="13.5" thickTop="1">
      <c r="C40" s="31"/>
      <c r="D40" s="40"/>
      <c r="E40" s="58"/>
    </row>
    <row r="41" spans="1:5" ht="12.75">
      <c r="A41" s="5" t="s">
        <v>39</v>
      </c>
      <c r="C41" s="30"/>
      <c r="D41" s="40"/>
      <c r="E41" s="11"/>
    </row>
    <row r="44" ht="12.75">
      <c r="A44" s="11" t="s">
        <v>24</v>
      </c>
    </row>
    <row r="45" spans="3:6" ht="12.75">
      <c r="C45" s="30"/>
      <c r="D45" s="6"/>
      <c r="F45" s="6"/>
    </row>
    <row r="46" spans="3:6" ht="12.75">
      <c r="C46" s="30"/>
      <c r="D46" s="6"/>
      <c r="F46" s="6"/>
    </row>
    <row r="47" spans="3:6" ht="12.75">
      <c r="C47" s="30"/>
      <c r="D47" s="6"/>
      <c r="F47" s="6"/>
    </row>
    <row r="48" spans="3:6" ht="12.75">
      <c r="C48" s="30"/>
      <c r="D48" s="6"/>
      <c r="F48" s="6"/>
    </row>
    <row r="49" spans="3:6" ht="12.75">
      <c r="C49" s="30"/>
      <c r="D49" s="6"/>
      <c r="F49" s="6"/>
    </row>
  </sheetData>
  <printOptions horizontalCentered="1"/>
  <pageMargins left="0.7480314960629921" right="0.7480314960629921" top="0.7874015748031497" bottom="0.984251968503937" header="0.5118110236220472" footer="0.5118110236220472"/>
  <pageSetup firstPageNumber="4" useFirstPageNumber="1" horizontalDpi="600" verticalDpi="600" orientation="portrait" r:id="rId2"/>
  <headerFooter alignWithMargins="0">
    <oddFooter>&amp;CPage &amp;P</oddFooter>
  </headerFooter>
  <drawing r:id="rId1"/>
</worksheet>
</file>

<file path=xl/worksheets/sheet5.xml><?xml version="1.0" encoding="utf-8"?>
<worksheet xmlns="http://schemas.openxmlformats.org/spreadsheetml/2006/main" xmlns:r="http://schemas.openxmlformats.org/officeDocument/2006/relationships">
  <dimension ref="A2:J297"/>
  <sheetViews>
    <sheetView showGridLines="0" tabSelected="1" workbookViewId="0" topLeftCell="A277">
      <selection activeCell="F295" sqref="F295"/>
    </sheetView>
  </sheetViews>
  <sheetFormatPr defaultColWidth="9.140625" defaultRowHeight="12.75"/>
  <cols>
    <col min="1" max="1" width="4.57421875" style="37" customWidth="1"/>
    <col min="2" max="2" width="15.7109375" style="5" customWidth="1"/>
    <col min="3" max="3" width="10.7109375" style="5" customWidth="1"/>
    <col min="4" max="4" width="9.8515625" style="5" bestFit="1" customWidth="1"/>
    <col min="5" max="5" width="10.28125" style="5" bestFit="1" customWidth="1"/>
    <col min="6" max="6" width="12.00390625" style="5" bestFit="1" customWidth="1"/>
    <col min="7" max="7" width="9.28125" style="5" bestFit="1" customWidth="1"/>
    <col min="8" max="8" width="12.00390625" style="5" customWidth="1"/>
    <col min="9" max="9" width="9.28125" style="5" customWidth="1"/>
    <col min="10" max="10" width="9.28125" style="5" bestFit="1" customWidth="1"/>
    <col min="11" max="16384" width="9.140625" style="5" customWidth="1"/>
  </cols>
  <sheetData>
    <row r="1" ht="12.75" customHeight="1"/>
    <row r="2" spans="1:5" ht="12.75">
      <c r="A2" s="7" t="s">
        <v>191</v>
      </c>
      <c r="B2" s="11"/>
      <c r="C2" s="11"/>
      <c r="D2" s="11"/>
      <c r="E2" s="11"/>
    </row>
    <row r="3" spans="1:5" ht="12.75">
      <c r="A3" s="8" t="s">
        <v>4</v>
      </c>
      <c r="B3" s="11"/>
      <c r="C3" s="11"/>
      <c r="D3" s="11"/>
      <c r="E3" s="11"/>
    </row>
    <row r="4" ht="12.75">
      <c r="A4" s="38"/>
    </row>
    <row r="5" ht="12.75">
      <c r="A5" s="37" t="s">
        <v>46</v>
      </c>
    </row>
    <row r="8" spans="1:2" ht="12.75">
      <c r="A8" s="39" t="s">
        <v>47</v>
      </c>
      <c r="B8" s="9" t="s">
        <v>125</v>
      </c>
    </row>
    <row r="9" ht="4.5" customHeight="1"/>
    <row r="25" spans="1:2" ht="12.75">
      <c r="A25" s="39" t="s">
        <v>48</v>
      </c>
      <c r="B25" s="9" t="s">
        <v>126</v>
      </c>
    </row>
    <row r="31" spans="1:9" ht="12.75">
      <c r="A31" s="39" t="s">
        <v>49</v>
      </c>
      <c r="B31" s="41" t="s">
        <v>127</v>
      </c>
      <c r="C31" s="30"/>
      <c r="D31" s="30"/>
      <c r="E31" s="30"/>
      <c r="F31" s="30"/>
      <c r="G31" s="30"/>
      <c r="H31" s="30"/>
      <c r="I31" s="30"/>
    </row>
    <row r="32" spans="1:9" ht="12.75">
      <c r="A32" s="39"/>
      <c r="B32" s="41"/>
      <c r="C32" s="30"/>
      <c r="D32" s="30"/>
      <c r="E32" s="30"/>
      <c r="F32" s="30"/>
      <c r="G32" s="30"/>
      <c r="H32" s="30"/>
      <c r="I32" s="30"/>
    </row>
    <row r="33" spans="1:9" ht="12.75">
      <c r="A33" s="39"/>
      <c r="B33" s="41"/>
      <c r="C33" s="30"/>
      <c r="D33" s="30"/>
      <c r="E33" s="30"/>
      <c r="F33" s="30"/>
      <c r="G33" s="30"/>
      <c r="H33" s="30"/>
      <c r="I33" s="30"/>
    </row>
    <row r="34" spans="1:9" ht="12.75">
      <c r="A34" s="39"/>
      <c r="B34" s="30"/>
      <c r="C34" s="30"/>
      <c r="D34" s="30"/>
      <c r="E34" s="30"/>
      <c r="F34" s="30"/>
      <c r="G34" s="30"/>
      <c r="H34" s="30"/>
      <c r="I34" s="30"/>
    </row>
    <row r="35" spans="1:9" ht="12.75">
      <c r="A35" s="39"/>
      <c r="B35" s="30"/>
      <c r="C35" s="30"/>
      <c r="D35" s="30"/>
      <c r="E35" s="30"/>
      <c r="F35" s="30"/>
      <c r="G35" s="30"/>
      <c r="H35" s="30"/>
      <c r="I35" s="30"/>
    </row>
    <row r="36" spans="1:9" ht="12.75">
      <c r="A36" s="39"/>
      <c r="B36" s="30"/>
      <c r="C36" s="30"/>
      <c r="D36" s="30"/>
      <c r="E36" s="30"/>
      <c r="F36" s="30"/>
      <c r="G36" s="30"/>
      <c r="H36" s="30"/>
      <c r="I36" s="30"/>
    </row>
    <row r="37" spans="1:9" ht="12.75">
      <c r="A37" s="39"/>
      <c r="B37" s="30"/>
      <c r="C37" s="30"/>
      <c r="D37" s="30"/>
      <c r="E37" s="30"/>
      <c r="F37" s="30"/>
      <c r="G37" s="30"/>
      <c r="H37" s="30"/>
      <c r="I37" s="30"/>
    </row>
    <row r="38" spans="2:9" ht="12.75">
      <c r="B38" s="30"/>
      <c r="C38" s="30"/>
      <c r="D38" s="30"/>
      <c r="E38" s="30"/>
      <c r="F38" s="30"/>
      <c r="G38" s="30"/>
      <c r="H38" s="30"/>
      <c r="I38" s="30"/>
    </row>
    <row r="39" spans="2:9" ht="12.75">
      <c r="B39" s="30"/>
      <c r="C39" s="30"/>
      <c r="D39" s="30"/>
      <c r="E39" s="30"/>
      <c r="F39" s="30"/>
      <c r="G39" s="30"/>
      <c r="H39" s="30"/>
      <c r="I39" s="30"/>
    </row>
    <row r="40" spans="2:9" ht="12.75">
      <c r="B40" s="30"/>
      <c r="C40" s="30"/>
      <c r="D40" s="30"/>
      <c r="E40" s="30"/>
      <c r="F40" s="30"/>
      <c r="G40" s="30"/>
      <c r="H40" s="30"/>
      <c r="I40" s="30"/>
    </row>
    <row r="41" spans="2:9" ht="12.75">
      <c r="B41" s="30"/>
      <c r="C41" s="30"/>
      <c r="D41" s="30"/>
      <c r="E41" s="30"/>
      <c r="F41" s="30"/>
      <c r="G41" s="30"/>
      <c r="H41" s="30"/>
      <c r="I41" s="30"/>
    </row>
    <row r="42" spans="2:9" ht="12.75">
      <c r="B42" s="30"/>
      <c r="C42" s="30"/>
      <c r="D42" s="30"/>
      <c r="E42" s="30"/>
      <c r="F42" s="30"/>
      <c r="G42" s="30"/>
      <c r="H42" s="30"/>
      <c r="I42" s="30"/>
    </row>
    <row r="43" spans="2:9" ht="12.75">
      <c r="B43" s="30"/>
      <c r="C43" s="30"/>
      <c r="D43" s="30"/>
      <c r="E43" s="30"/>
      <c r="F43" s="30"/>
      <c r="G43" s="30"/>
      <c r="H43" s="30"/>
      <c r="I43" s="30"/>
    </row>
    <row r="44" spans="2:9" ht="12.75">
      <c r="B44" s="30"/>
      <c r="C44" s="30"/>
      <c r="D44" s="30"/>
      <c r="E44" s="30"/>
      <c r="F44" s="30"/>
      <c r="G44" s="30"/>
      <c r="H44" s="30"/>
      <c r="I44" s="30"/>
    </row>
    <row r="45" spans="1:2" ht="12.75">
      <c r="A45" s="39" t="s">
        <v>50</v>
      </c>
      <c r="B45" s="9" t="s">
        <v>128</v>
      </c>
    </row>
    <row r="46" ht="12.75"/>
    <row r="47" spans="2:9" ht="12.75">
      <c r="B47" s="97"/>
      <c r="C47" s="97"/>
      <c r="D47" s="97"/>
      <c r="E47" s="97"/>
      <c r="F47" s="97"/>
      <c r="G47" s="97"/>
      <c r="H47" s="97"/>
      <c r="I47" s="97"/>
    </row>
    <row r="48" spans="2:9" ht="12.75">
      <c r="B48" s="97"/>
      <c r="C48" s="97"/>
      <c r="D48" s="97"/>
      <c r="E48" s="97"/>
      <c r="F48" s="97"/>
      <c r="G48" s="97"/>
      <c r="H48" s="97"/>
      <c r="I48" s="97"/>
    </row>
    <row r="49" ht="12.75"/>
    <row r="50" spans="1:2" ht="12.75">
      <c r="A50" s="39" t="s">
        <v>51</v>
      </c>
      <c r="B50" s="9" t="s">
        <v>129</v>
      </c>
    </row>
    <row r="51" spans="1:2" ht="12.75">
      <c r="A51" s="39"/>
      <c r="B51" s="9"/>
    </row>
    <row r="52" ht="15" customHeight="1"/>
    <row r="53" ht="15.75" customHeight="1"/>
    <row r="54" ht="12.75"/>
    <row r="55" spans="1:2" ht="12.75">
      <c r="A55" s="39" t="s">
        <v>52</v>
      </c>
      <c r="B55" s="41" t="s">
        <v>130</v>
      </c>
    </row>
    <row r="56" spans="1:2" ht="12.75">
      <c r="A56" s="39"/>
      <c r="B56" s="9"/>
    </row>
    <row r="57" spans="1:2" ht="12.75">
      <c r="A57" s="39"/>
      <c r="B57" s="9"/>
    </row>
    <row r="58" ht="12.75"/>
    <row r="59" spans="2:8" ht="12.75">
      <c r="B59" s="30"/>
      <c r="C59" s="30"/>
      <c r="D59" s="30"/>
      <c r="E59" s="30"/>
      <c r="F59" s="30" t="s">
        <v>167</v>
      </c>
      <c r="G59" s="30"/>
      <c r="H59" s="30"/>
    </row>
    <row r="60" spans="2:8" ht="12.75">
      <c r="B60" s="30"/>
      <c r="C60" s="30"/>
      <c r="D60" s="30"/>
      <c r="E60" s="30"/>
      <c r="F60" s="30" t="s">
        <v>168</v>
      </c>
      <c r="G60" s="30"/>
      <c r="H60" s="30"/>
    </row>
    <row r="61" spans="2:8" ht="12.75">
      <c r="B61" s="72" t="s">
        <v>169</v>
      </c>
      <c r="C61" s="72" t="s">
        <v>170</v>
      </c>
      <c r="D61" s="30"/>
      <c r="E61" s="30"/>
      <c r="F61" s="72" t="s">
        <v>171</v>
      </c>
      <c r="G61" s="30"/>
      <c r="H61" s="73" t="s">
        <v>172</v>
      </c>
    </row>
    <row r="62" spans="2:8" ht="12.75">
      <c r="B62" s="74">
        <v>38100</v>
      </c>
      <c r="C62" s="98" t="s">
        <v>207</v>
      </c>
      <c r="D62" s="98"/>
      <c r="E62" s="30"/>
      <c r="F62" s="75">
        <v>6000000</v>
      </c>
      <c r="G62" s="30"/>
      <c r="H62" s="76">
        <f>F62*0.5</f>
        <v>3000000</v>
      </c>
    </row>
    <row r="63" spans="2:8" ht="12.75">
      <c r="B63" s="30"/>
      <c r="C63" s="98"/>
      <c r="D63" s="98"/>
      <c r="E63" s="30"/>
      <c r="F63" s="30"/>
      <c r="G63" s="30"/>
      <c r="H63" s="77"/>
    </row>
    <row r="64" spans="2:8" ht="12.75">
      <c r="B64" s="30"/>
      <c r="C64" s="99"/>
      <c r="D64" s="99"/>
      <c r="E64" s="30"/>
      <c r="F64" s="30"/>
      <c r="G64" s="30"/>
      <c r="H64" s="77"/>
    </row>
    <row r="65" spans="2:8" ht="12.75">
      <c r="B65" s="30"/>
      <c r="C65" s="98" t="s">
        <v>208</v>
      </c>
      <c r="D65" s="98"/>
      <c r="E65" s="30"/>
      <c r="F65" s="76">
        <v>700000</v>
      </c>
      <c r="G65" s="30"/>
      <c r="H65" s="76">
        <f>F65*0.5</f>
        <v>350000</v>
      </c>
    </row>
    <row r="66" spans="2:8" ht="12.75" customHeight="1">
      <c r="B66" s="30"/>
      <c r="C66" s="99"/>
      <c r="D66" s="99"/>
      <c r="E66" s="30"/>
      <c r="F66" s="30"/>
      <c r="G66" s="30"/>
      <c r="H66" s="77"/>
    </row>
    <row r="67" spans="2:8" ht="12.75" customHeight="1">
      <c r="B67" s="30"/>
      <c r="C67" s="78"/>
      <c r="D67" s="78"/>
      <c r="E67" s="30"/>
      <c r="F67" s="30"/>
      <c r="G67" s="30"/>
      <c r="H67" s="77"/>
    </row>
    <row r="68" spans="2:8" ht="12.75" customHeight="1">
      <c r="B68" s="30"/>
      <c r="C68" s="98" t="s">
        <v>213</v>
      </c>
      <c r="D68" s="98"/>
      <c r="E68" s="30"/>
      <c r="F68" s="30"/>
      <c r="G68" s="30"/>
      <c r="H68" s="77"/>
    </row>
    <row r="69" spans="2:8" ht="12.75">
      <c r="B69" s="74"/>
      <c r="C69" s="99"/>
      <c r="D69" s="99"/>
      <c r="E69" s="30"/>
      <c r="F69" s="75">
        <v>5300000</v>
      </c>
      <c r="G69" s="30"/>
      <c r="H69" s="76">
        <f>F69*0.5</f>
        <v>2650000</v>
      </c>
    </row>
    <row r="70" spans="2:8" ht="12.75">
      <c r="B70" s="30"/>
      <c r="C70" s="30"/>
      <c r="D70" s="30"/>
      <c r="E70" s="30"/>
      <c r="F70" s="79">
        <f>SUM(F62:F69)</f>
        <v>12000000</v>
      </c>
      <c r="G70" s="30"/>
      <c r="H70" s="80">
        <f>SUM(H62:H69)</f>
        <v>6000000</v>
      </c>
    </row>
    <row r="71" spans="2:8" ht="12.75">
      <c r="B71" s="30"/>
      <c r="C71" s="30"/>
      <c r="D71" s="30"/>
      <c r="E71" s="30"/>
      <c r="F71" s="30"/>
      <c r="G71" s="30"/>
      <c r="H71" s="77"/>
    </row>
    <row r="73" spans="1:2" ht="12.75">
      <c r="A73" s="39" t="s">
        <v>53</v>
      </c>
      <c r="B73" s="9" t="s">
        <v>131</v>
      </c>
    </row>
    <row r="75" ht="12.75">
      <c r="B75" s="5" t="s">
        <v>173</v>
      </c>
    </row>
    <row r="78" spans="1:10" ht="12.75">
      <c r="A78" s="39" t="s">
        <v>54</v>
      </c>
      <c r="B78" s="41" t="s">
        <v>132</v>
      </c>
      <c r="C78" s="30"/>
      <c r="D78" s="30"/>
      <c r="E78" s="30"/>
      <c r="F78" s="30"/>
      <c r="G78" s="30"/>
      <c r="H78" s="30"/>
      <c r="I78" s="30"/>
      <c r="J78" s="30"/>
    </row>
    <row r="79" spans="2:7" ht="12.75">
      <c r="B79" s="43"/>
      <c r="D79" s="42"/>
      <c r="E79" s="6"/>
      <c r="F79" s="6"/>
      <c r="G79" s="44"/>
    </row>
    <row r="80" spans="2:8" ht="12.75">
      <c r="B80" s="43"/>
      <c r="D80" s="42"/>
      <c r="E80" s="42"/>
      <c r="F80" s="6"/>
      <c r="G80" s="44"/>
      <c r="H80" s="42" t="s">
        <v>202</v>
      </c>
    </row>
    <row r="81" spans="2:8" ht="12.75">
      <c r="B81" s="43"/>
      <c r="D81" s="42"/>
      <c r="E81" s="42"/>
      <c r="F81" s="6"/>
      <c r="G81" s="44"/>
      <c r="H81" s="42" t="s">
        <v>55</v>
      </c>
    </row>
    <row r="82" spans="2:8" ht="12.75">
      <c r="B82" s="43"/>
      <c r="D82" s="45" t="s">
        <v>56</v>
      </c>
      <c r="E82" s="46" t="s">
        <v>57</v>
      </c>
      <c r="F82" s="47" t="s">
        <v>58</v>
      </c>
      <c r="G82" s="46" t="s">
        <v>59</v>
      </c>
      <c r="H82" s="46" t="s">
        <v>195</v>
      </c>
    </row>
    <row r="83" spans="2:8" ht="12.75">
      <c r="B83" s="43"/>
      <c r="D83" s="42" t="s">
        <v>12</v>
      </c>
      <c r="E83" s="42" t="s">
        <v>12</v>
      </c>
      <c r="F83" s="42" t="s">
        <v>12</v>
      </c>
      <c r="G83" s="42" t="s">
        <v>12</v>
      </c>
      <c r="H83" s="42" t="s">
        <v>12</v>
      </c>
    </row>
    <row r="84" spans="4:8" ht="12.75">
      <c r="D84" s="48"/>
      <c r="E84" s="43"/>
      <c r="G84" s="49"/>
      <c r="H84" s="49"/>
    </row>
    <row r="85" spans="2:9" ht="12.75">
      <c r="B85" s="43" t="s">
        <v>62</v>
      </c>
      <c r="D85" s="59">
        <v>46435</v>
      </c>
      <c r="E85" s="59">
        <v>12454</v>
      </c>
      <c r="F85" s="59">
        <v>530</v>
      </c>
      <c r="G85" s="59">
        <v>-3871</v>
      </c>
      <c r="H85" s="59">
        <f>SUM(D85:G85)</f>
        <v>55548</v>
      </c>
      <c r="I85" s="30"/>
    </row>
    <row r="86" spans="2:9" ht="12.75">
      <c r="B86" s="43" t="s">
        <v>61</v>
      </c>
      <c r="D86" s="62">
        <v>-1963</v>
      </c>
      <c r="E86" s="62">
        <v>-1380</v>
      </c>
      <c r="F86" s="59">
        <v>-528</v>
      </c>
      <c r="G86" s="59">
        <v>3871</v>
      </c>
      <c r="H86" s="59">
        <f>SUM(D86:G86)</f>
        <v>0</v>
      </c>
      <c r="I86" s="30"/>
    </row>
    <row r="87" spans="2:9" ht="13.5" thickBot="1">
      <c r="B87" s="43" t="s">
        <v>60</v>
      </c>
      <c r="D87" s="81">
        <f>SUM(D85:D86)</f>
        <v>44472</v>
      </c>
      <c r="E87" s="81">
        <f>SUM(E85:E86)</f>
        <v>11074</v>
      </c>
      <c r="F87" s="81">
        <f>SUM(F85:F86)</f>
        <v>2</v>
      </c>
      <c r="G87" s="81">
        <f>SUM(G85:G86)</f>
        <v>0</v>
      </c>
      <c r="H87" s="81">
        <f>SUM(H85:H86)</f>
        <v>55548</v>
      </c>
      <c r="I87" s="30"/>
    </row>
    <row r="88" spans="2:9" ht="13.5" thickTop="1">
      <c r="B88" s="43"/>
      <c r="D88" s="59"/>
      <c r="E88" s="59"/>
      <c r="F88" s="59"/>
      <c r="G88" s="82"/>
      <c r="H88" s="59"/>
      <c r="I88" s="30"/>
    </row>
    <row r="89" spans="2:9" ht="12.75">
      <c r="B89" s="43"/>
      <c r="D89" s="59"/>
      <c r="E89" s="59"/>
      <c r="F89" s="63"/>
      <c r="G89" s="82"/>
      <c r="H89" s="59"/>
      <c r="I89" s="30"/>
    </row>
    <row r="90" spans="2:9" ht="12.75">
      <c r="B90" s="43" t="s">
        <v>63</v>
      </c>
      <c r="D90" s="59">
        <f>9468</f>
        <v>9468</v>
      </c>
      <c r="E90" s="59">
        <v>788</v>
      </c>
      <c r="F90" s="59">
        <f>507-215</f>
        <v>292</v>
      </c>
      <c r="G90" s="59">
        <v>0</v>
      </c>
      <c r="H90" s="59">
        <f>SUM(D90:G90)</f>
        <v>10548</v>
      </c>
      <c r="I90" s="30"/>
    </row>
    <row r="91" spans="2:9" ht="12.75">
      <c r="B91" s="43" t="s">
        <v>133</v>
      </c>
      <c r="D91" s="59"/>
      <c r="E91" s="59"/>
      <c r="F91" s="59"/>
      <c r="G91" s="82"/>
      <c r="H91" s="59">
        <v>-335</v>
      </c>
      <c r="I91" s="30"/>
    </row>
    <row r="92" spans="2:9" ht="12.75">
      <c r="B92" s="43" t="s">
        <v>64</v>
      </c>
      <c r="D92" s="16"/>
      <c r="E92" s="16"/>
      <c r="F92" s="16"/>
      <c r="G92" s="83"/>
      <c r="H92" s="62">
        <v>194</v>
      </c>
      <c r="I92" s="30"/>
    </row>
    <row r="93" spans="2:9" ht="12.75">
      <c r="B93" s="43" t="s">
        <v>65</v>
      </c>
      <c r="D93" s="16"/>
      <c r="E93" s="16"/>
      <c r="F93" s="16"/>
      <c r="G93" s="83"/>
      <c r="H93" s="59">
        <f>SUM(H90:H92)</f>
        <v>10407</v>
      </c>
      <c r="I93" s="30"/>
    </row>
    <row r="94" spans="2:9" ht="12.75">
      <c r="B94" s="43" t="s">
        <v>1</v>
      </c>
      <c r="D94" s="16"/>
      <c r="E94" s="16"/>
      <c r="F94" s="16"/>
      <c r="G94" s="83"/>
      <c r="H94" s="62">
        <f>'Income sttmt'!F32</f>
        <v>-2566</v>
      </c>
      <c r="I94" s="30"/>
    </row>
    <row r="95" spans="2:9" ht="12.75">
      <c r="B95" s="43" t="s">
        <v>66</v>
      </c>
      <c r="D95" s="16"/>
      <c r="E95" s="16"/>
      <c r="F95" s="16"/>
      <c r="G95" s="83"/>
      <c r="H95" s="59">
        <f>SUM(H93:H94)</f>
        <v>7841</v>
      </c>
      <c r="I95" s="30"/>
    </row>
    <row r="96" spans="2:9" ht="12.75">
      <c r="B96" s="43" t="s">
        <v>19</v>
      </c>
      <c r="D96" s="16"/>
      <c r="E96" s="16"/>
      <c r="F96" s="16"/>
      <c r="G96" s="83"/>
      <c r="H96" s="62">
        <f>'Income sttmt'!F36</f>
        <v>-107</v>
      </c>
      <c r="I96" s="30"/>
    </row>
    <row r="97" spans="2:9" ht="12.75">
      <c r="B97" s="5" t="s">
        <v>134</v>
      </c>
      <c r="D97" s="30"/>
      <c r="E97" s="30"/>
      <c r="F97" s="30"/>
      <c r="G97" s="30"/>
      <c r="H97" s="31">
        <f>SUM(H95:H96)</f>
        <v>7734</v>
      </c>
      <c r="I97" s="30"/>
    </row>
    <row r="98" spans="2:9" ht="12.75">
      <c r="B98" s="5" t="s">
        <v>20</v>
      </c>
      <c r="D98" s="30"/>
      <c r="E98" s="30"/>
      <c r="F98" s="30"/>
      <c r="G98" s="30"/>
      <c r="H98" s="62">
        <v>-739</v>
      </c>
      <c r="I98" s="30"/>
    </row>
    <row r="99" spans="2:9" ht="13.5" thickBot="1">
      <c r="B99" s="5" t="s">
        <v>135</v>
      </c>
      <c r="D99" s="16"/>
      <c r="E99" s="16"/>
      <c r="F99" s="16"/>
      <c r="G99" s="83"/>
      <c r="H99" s="81">
        <f>SUM(H97:H98)</f>
        <v>6995</v>
      </c>
      <c r="I99" s="30"/>
    </row>
    <row r="100" spans="2:9" ht="13.5" thickTop="1">
      <c r="B100" s="30"/>
      <c r="C100" s="30"/>
      <c r="D100" s="30"/>
      <c r="E100" s="30"/>
      <c r="F100" s="30"/>
      <c r="G100" s="30"/>
      <c r="H100" s="30"/>
      <c r="I100" s="30"/>
    </row>
    <row r="101" spans="2:9" ht="12.75">
      <c r="B101" s="30"/>
      <c r="C101" s="30"/>
      <c r="D101" s="30"/>
      <c r="E101" s="30"/>
      <c r="F101" s="30"/>
      <c r="G101" s="30"/>
      <c r="H101" s="30"/>
      <c r="I101" s="30"/>
    </row>
    <row r="102" spans="1:2" ht="12.75">
      <c r="A102" s="39" t="s">
        <v>67</v>
      </c>
      <c r="B102" s="9" t="s">
        <v>68</v>
      </c>
    </row>
    <row r="107" spans="1:2" ht="12.75">
      <c r="A107" s="94" t="s">
        <v>69</v>
      </c>
      <c r="B107" s="41" t="s">
        <v>70</v>
      </c>
    </row>
    <row r="114" spans="1:4" ht="12.75">
      <c r="A114" s="94" t="s">
        <v>71</v>
      </c>
      <c r="B114" s="41" t="s">
        <v>72</v>
      </c>
      <c r="C114" s="30"/>
      <c r="D114" s="30"/>
    </row>
    <row r="117" ht="9.75" customHeight="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8" spans="1:2" ht="12.75">
      <c r="A148" s="39" t="s">
        <v>73</v>
      </c>
      <c r="B148" s="9" t="s">
        <v>136</v>
      </c>
    </row>
    <row r="153" ht="8.25" customHeight="1"/>
    <row r="154" spans="1:2" ht="12.75">
      <c r="A154" s="39" t="s">
        <v>74</v>
      </c>
      <c r="B154" s="9" t="s">
        <v>75</v>
      </c>
    </row>
    <row r="156" ht="12.75">
      <c r="B156" s="5" t="s">
        <v>76</v>
      </c>
    </row>
    <row r="157" ht="12.75">
      <c r="F157" s="6"/>
    </row>
    <row r="158" spans="1:6" ht="12.75">
      <c r="A158" s="94" t="s">
        <v>77</v>
      </c>
      <c r="B158" s="41" t="s">
        <v>174</v>
      </c>
      <c r="C158" s="30"/>
      <c r="D158" s="30"/>
      <c r="E158" s="30"/>
      <c r="F158" s="30"/>
    </row>
    <row r="159" spans="2:6" ht="12.75">
      <c r="B159" s="30"/>
      <c r="C159" s="30"/>
      <c r="D159" s="30"/>
      <c r="E159" s="30"/>
      <c r="F159" s="30"/>
    </row>
    <row r="167" ht="8.25" customHeight="1"/>
    <row r="168" spans="1:9" ht="12.75">
      <c r="A168" s="94" t="s">
        <v>78</v>
      </c>
      <c r="B168" s="41" t="s">
        <v>175</v>
      </c>
      <c r="C168" s="30"/>
      <c r="D168" s="30"/>
      <c r="E168" s="30"/>
      <c r="F168" s="30"/>
      <c r="G168" s="30"/>
      <c r="H168" s="30"/>
      <c r="I168" s="30"/>
    </row>
    <row r="169" spans="2:9" ht="12.75">
      <c r="B169" s="30"/>
      <c r="C169" s="30"/>
      <c r="D169" s="30"/>
      <c r="E169" s="30"/>
      <c r="F169" s="30"/>
      <c r="G169" s="30"/>
      <c r="H169" s="30"/>
      <c r="I169" s="30"/>
    </row>
    <row r="170" spans="2:9" ht="12.75">
      <c r="B170" s="30"/>
      <c r="C170" s="30"/>
      <c r="D170" s="30"/>
      <c r="E170" s="30"/>
      <c r="F170" s="30"/>
      <c r="G170" s="30"/>
      <c r="H170" s="30"/>
      <c r="I170" s="30"/>
    </row>
    <row r="171" spans="2:9" ht="12.75">
      <c r="B171" s="30"/>
      <c r="C171" s="30"/>
      <c r="D171" s="30"/>
      <c r="E171" s="30"/>
      <c r="F171" s="30"/>
      <c r="G171" s="30"/>
      <c r="H171" s="30"/>
      <c r="I171" s="30"/>
    </row>
    <row r="172" spans="2:9" ht="12.75">
      <c r="B172" s="30"/>
      <c r="C172" s="30"/>
      <c r="D172" s="30"/>
      <c r="E172" s="30"/>
      <c r="F172" s="30"/>
      <c r="G172" s="30"/>
      <c r="H172" s="30"/>
      <c r="I172" s="30"/>
    </row>
    <row r="173" spans="2:9" ht="10.5" customHeight="1">
      <c r="B173" s="30"/>
      <c r="C173" s="30"/>
      <c r="D173" s="30"/>
      <c r="E173" s="30"/>
      <c r="F173" s="30"/>
      <c r="G173" s="30"/>
      <c r="H173" s="30"/>
      <c r="I173" s="30"/>
    </row>
    <row r="174" spans="1:9" ht="12.75">
      <c r="A174" s="94" t="s">
        <v>79</v>
      </c>
      <c r="B174" s="41" t="s">
        <v>143</v>
      </c>
      <c r="C174" s="30"/>
      <c r="D174" s="30"/>
      <c r="E174" s="30"/>
      <c r="F174" s="30"/>
      <c r="G174" s="30"/>
      <c r="H174" s="30"/>
      <c r="I174" s="30"/>
    </row>
    <row r="175" spans="2:9" ht="12.75">
      <c r="B175" s="30"/>
      <c r="C175" s="30"/>
      <c r="D175" s="30"/>
      <c r="E175" s="30"/>
      <c r="F175" s="30"/>
      <c r="G175" s="30"/>
      <c r="H175" s="30"/>
      <c r="I175" s="30"/>
    </row>
    <row r="176" spans="2:9" ht="12.75">
      <c r="B176" s="30"/>
      <c r="C176" s="30"/>
      <c r="D176" s="30"/>
      <c r="E176" s="30"/>
      <c r="F176" s="30"/>
      <c r="G176" s="30"/>
      <c r="H176" s="30"/>
      <c r="I176" s="30"/>
    </row>
    <row r="177" spans="2:9" ht="12.75">
      <c r="B177" s="30"/>
      <c r="C177" s="30"/>
      <c r="D177" s="30"/>
      <c r="E177" s="30"/>
      <c r="F177" s="30"/>
      <c r="G177" s="30"/>
      <c r="H177" s="30"/>
      <c r="I177" s="30"/>
    </row>
    <row r="180" spans="1:6" ht="12.75">
      <c r="A180" s="39" t="s">
        <v>80</v>
      </c>
      <c r="B180" s="41" t="s">
        <v>144</v>
      </c>
      <c r="C180" s="30"/>
      <c r="D180" s="30"/>
      <c r="E180" s="30"/>
      <c r="F180" s="30"/>
    </row>
    <row r="181" spans="2:6" ht="12.75">
      <c r="B181" s="30"/>
      <c r="C181" s="30"/>
      <c r="D181" s="30"/>
      <c r="E181" s="30"/>
      <c r="F181" s="30"/>
    </row>
    <row r="184" s="30" customFormat="1" ht="10.5" customHeight="1">
      <c r="A184" s="51"/>
    </row>
    <row r="185" spans="1:8" s="30" customFormat="1" ht="12.75">
      <c r="A185" s="94" t="s">
        <v>81</v>
      </c>
      <c r="B185" s="41" t="s">
        <v>1</v>
      </c>
      <c r="F185" s="52" t="s">
        <v>188</v>
      </c>
      <c r="H185" s="52" t="s">
        <v>188</v>
      </c>
    </row>
    <row r="186" spans="1:8" s="30" customFormat="1" ht="12.75">
      <c r="A186" s="51"/>
      <c r="F186" s="52" t="s">
        <v>10</v>
      </c>
      <c r="H186" s="35" t="s">
        <v>218</v>
      </c>
    </row>
    <row r="187" spans="1:8" s="30" customFormat="1" ht="12.75">
      <c r="A187" s="51"/>
      <c r="F187" s="52" t="s">
        <v>195</v>
      </c>
      <c r="H187" s="35" t="s">
        <v>195</v>
      </c>
    </row>
    <row r="188" spans="1:8" s="30" customFormat="1" ht="12.75">
      <c r="A188" s="51"/>
      <c r="F188" s="35" t="s">
        <v>12</v>
      </c>
      <c r="H188" s="35" t="s">
        <v>12</v>
      </c>
    </row>
    <row r="189" spans="1:6" s="30" customFormat="1" ht="12.75">
      <c r="A189" s="51"/>
      <c r="B189" s="30" t="s">
        <v>82</v>
      </c>
      <c r="F189" s="53"/>
    </row>
    <row r="190" spans="1:6" s="30" customFormat="1" ht="12.75">
      <c r="A190" s="51"/>
      <c r="F190" s="53"/>
    </row>
    <row r="191" spans="1:8" s="30" customFormat="1" ht="12.75">
      <c r="A191" s="51"/>
      <c r="B191" s="30" t="s">
        <v>183</v>
      </c>
      <c r="F191" s="53"/>
      <c r="G191" s="53"/>
      <c r="H191" s="53"/>
    </row>
    <row r="192" spans="1:8" s="30" customFormat="1" ht="12.75">
      <c r="A192" s="51"/>
      <c r="F192" s="53"/>
      <c r="G192" s="53"/>
      <c r="H192" s="53"/>
    </row>
    <row r="193" spans="1:8" s="30" customFormat="1" ht="12.75">
      <c r="A193" s="51"/>
      <c r="B193" s="61" t="s">
        <v>184</v>
      </c>
      <c r="F193" s="53">
        <v>1692</v>
      </c>
      <c r="G193" s="53"/>
      <c r="H193" s="53">
        <v>3746</v>
      </c>
    </row>
    <row r="194" spans="1:8" s="30" customFormat="1" ht="12.75">
      <c r="A194" s="51"/>
      <c r="B194" s="61" t="s">
        <v>185</v>
      </c>
      <c r="F194" s="93">
        <v>-1151</v>
      </c>
      <c r="G194" s="53"/>
      <c r="H194" s="93">
        <v>-1088</v>
      </c>
    </row>
    <row r="195" spans="1:8" s="30" customFormat="1" ht="12.75">
      <c r="A195" s="51"/>
      <c r="F195" s="85">
        <f>SUM(F193:F194)</f>
        <v>541</v>
      </c>
      <c r="G195" s="53"/>
      <c r="H195" s="85">
        <f>SUM(H193:H194)</f>
        <v>2658</v>
      </c>
    </row>
    <row r="196" spans="1:8" s="30" customFormat="1" ht="12.75">
      <c r="A196" s="51"/>
      <c r="B196" s="30" t="s">
        <v>186</v>
      </c>
      <c r="F196" s="85">
        <v>-92</v>
      </c>
      <c r="G196" s="53"/>
      <c r="H196" s="85">
        <v>-92</v>
      </c>
    </row>
    <row r="197" spans="1:8" s="30" customFormat="1" ht="12.75">
      <c r="A197" s="51"/>
      <c r="B197" s="61" t="s">
        <v>184</v>
      </c>
      <c r="F197" s="53">
        <f>D197+E197</f>
        <v>0</v>
      </c>
      <c r="G197" s="53"/>
      <c r="H197" s="85">
        <v>0</v>
      </c>
    </row>
    <row r="198" spans="1:8" s="30" customFormat="1" ht="12.75">
      <c r="A198" s="51"/>
      <c r="B198" s="61" t="s">
        <v>185</v>
      </c>
      <c r="F198" s="53">
        <f>D198+E198</f>
        <v>0</v>
      </c>
      <c r="G198" s="53"/>
      <c r="H198" s="85">
        <v>0</v>
      </c>
    </row>
    <row r="199" spans="1:8" s="30" customFormat="1" ht="13.5" thickBot="1">
      <c r="A199" s="51"/>
      <c r="B199" s="30" t="s">
        <v>187</v>
      </c>
      <c r="F199" s="81">
        <f>SUM(F195:F198)</f>
        <v>449</v>
      </c>
      <c r="G199" s="53"/>
      <c r="H199" s="81">
        <f>SUM(H195:H198)</f>
        <v>2566</v>
      </c>
    </row>
    <row r="200" spans="1:4" s="30" customFormat="1" ht="13.5" thickTop="1">
      <c r="A200" s="51"/>
      <c r="B200" s="5"/>
      <c r="C200" s="5"/>
      <c r="D200" s="5"/>
    </row>
    <row r="201" spans="1:8" s="30" customFormat="1" ht="12.75">
      <c r="A201" s="51"/>
      <c r="B201" s="5"/>
      <c r="C201" s="5"/>
      <c r="D201" s="5"/>
      <c r="E201" s="5"/>
      <c r="F201" s="5"/>
      <c r="G201" s="5"/>
      <c r="H201" s="5"/>
    </row>
    <row r="202" spans="1:8" s="30" customFormat="1" ht="12.75">
      <c r="A202" s="51"/>
      <c r="B202" s="5"/>
      <c r="C202" s="5"/>
      <c r="D202" s="5"/>
      <c r="E202" s="5"/>
      <c r="F202" s="5"/>
      <c r="G202" s="5"/>
      <c r="H202" s="5"/>
    </row>
    <row r="203" spans="1:8" s="30" customFormat="1" ht="12.75">
      <c r="A203" s="51"/>
      <c r="B203" s="5"/>
      <c r="C203" s="5"/>
      <c r="D203" s="5"/>
      <c r="E203" s="5"/>
      <c r="F203" s="5"/>
      <c r="G203" s="5"/>
      <c r="H203" s="5"/>
    </row>
    <row r="205" spans="1:2" ht="12.75">
      <c r="A205" s="39" t="s">
        <v>83</v>
      </c>
      <c r="B205" s="9" t="s">
        <v>137</v>
      </c>
    </row>
    <row r="210" spans="1:2" ht="12.75">
      <c r="A210" s="94" t="s">
        <v>84</v>
      </c>
      <c r="B210" s="41" t="s">
        <v>176</v>
      </c>
    </row>
    <row r="211" spans="1:2" ht="12.75">
      <c r="A211" s="39"/>
      <c r="B211" s="9"/>
    </row>
    <row r="212" spans="1:2" ht="12.75">
      <c r="A212" s="39"/>
      <c r="B212" s="5" t="s">
        <v>145</v>
      </c>
    </row>
    <row r="213" ht="12.75">
      <c r="A213" s="39"/>
    </row>
    <row r="214" spans="1:6" ht="12.75">
      <c r="A214" s="39"/>
      <c r="B214" s="5" t="s">
        <v>147</v>
      </c>
      <c r="F214" s="6" t="s">
        <v>146</v>
      </c>
    </row>
    <row r="215" spans="1:6" ht="12.75">
      <c r="A215" s="39"/>
      <c r="B215" s="9"/>
      <c r="F215" s="6" t="s">
        <v>203</v>
      </c>
    </row>
    <row r="216" spans="2:7" ht="12.75">
      <c r="B216" s="5" t="s">
        <v>148</v>
      </c>
      <c r="F216" s="35" t="s">
        <v>12</v>
      </c>
      <c r="G216" s="30"/>
    </row>
    <row r="217" spans="2:7" ht="12.75">
      <c r="B217" s="5" t="s">
        <v>149</v>
      </c>
      <c r="F217" s="30">
        <v>900</v>
      </c>
      <c r="G217" s="30"/>
    </row>
    <row r="218" spans="2:7" ht="12.75">
      <c r="B218" s="5" t="s">
        <v>150</v>
      </c>
      <c r="F218" s="30">
        <v>868</v>
      </c>
      <c r="G218" s="30"/>
    </row>
    <row r="219" spans="2:7" ht="12.75">
      <c r="B219" s="5" t="s">
        <v>151</v>
      </c>
      <c r="F219" s="30">
        <v>870</v>
      </c>
      <c r="G219" s="30"/>
    </row>
    <row r="220" spans="6:7" ht="12.75">
      <c r="F220" s="30"/>
      <c r="G220" s="30"/>
    </row>
    <row r="222" spans="1:9" ht="12.75">
      <c r="A222" s="94" t="s">
        <v>85</v>
      </c>
      <c r="B222" s="41" t="s">
        <v>86</v>
      </c>
      <c r="C222" s="30"/>
      <c r="D222" s="30"/>
      <c r="E222" s="30"/>
      <c r="F222" s="30"/>
      <c r="G222" s="30"/>
      <c r="H222" s="30"/>
      <c r="I222" s="30"/>
    </row>
    <row r="223" spans="1:9" ht="12.75">
      <c r="A223" s="94"/>
      <c r="B223" s="41"/>
      <c r="C223" s="30"/>
      <c r="D223" s="30"/>
      <c r="E223" s="30"/>
      <c r="F223" s="30"/>
      <c r="G223" s="30"/>
      <c r="H223" s="30"/>
      <c r="I223" s="30"/>
    </row>
    <row r="224" spans="1:9" ht="12.75">
      <c r="A224" s="94"/>
      <c r="B224" s="30" t="s">
        <v>177</v>
      </c>
      <c r="C224" s="30"/>
      <c r="D224" s="30"/>
      <c r="E224" s="30"/>
      <c r="F224" s="30"/>
      <c r="G224" s="30"/>
      <c r="H224" s="30"/>
      <c r="I224" s="30"/>
    </row>
    <row r="225" spans="1:9" ht="12.75">
      <c r="A225" s="94"/>
      <c r="B225" s="30"/>
      <c r="C225" s="30"/>
      <c r="D225" s="30"/>
      <c r="E225" s="30"/>
      <c r="F225" s="30"/>
      <c r="G225" s="30"/>
      <c r="H225" s="30"/>
      <c r="I225" s="30"/>
    </row>
    <row r="226" spans="1:9" ht="12.75">
      <c r="A226" s="94"/>
      <c r="B226" s="30" t="s">
        <v>215</v>
      </c>
      <c r="C226" s="30"/>
      <c r="D226" s="30"/>
      <c r="E226" s="30"/>
      <c r="F226" s="30"/>
      <c r="G226" s="30"/>
      <c r="H226" s="30"/>
      <c r="I226" s="30"/>
    </row>
    <row r="227" spans="1:9" ht="12.75">
      <c r="A227" s="94"/>
      <c r="B227" s="30"/>
      <c r="C227" s="30"/>
      <c r="D227" s="30"/>
      <c r="E227" s="30"/>
      <c r="F227" s="30"/>
      <c r="G227" s="30"/>
      <c r="H227" s="30"/>
      <c r="I227" s="30"/>
    </row>
    <row r="228" spans="1:9" ht="12.75">
      <c r="A228" s="94"/>
      <c r="B228" s="30" t="s">
        <v>178</v>
      </c>
      <c r="C228" s="30"/>
      <c r="D228" s="30"/>
      <c r="E228" s="30"/>
      <c r="F228" s="30"/>
      <c r="G228" s="30"/>
      <c r="H228" s="30"/>
      <c r="I228" s="30"/>
    </row>
    <row r="229" spans="1:9" ht="12.75">
      <c r="A229" s="94"/>
      <c r="B229" s="30" t="s">
        <v>138</v>
      </c>
      <c r="C229" s="30"/>
      <c r="D229" s="30"/>
      <c r="E229" s="30"/>
      <c r="F229" s="30"/>
      <c r="G229" s="30"/>
      <c r="H229" s="30"/>
      <c r="I229" s="30"/>
    </row>
    <row r="230" spans="1:9" ht="12.75">
      <c r="A230" s="94"/>
      <c r="B230" s="75" t="s">
        <v>139</v>
      </c>
      <c r="C230" s="30"/>
      <c r="D230" s="30"/>
      <c r="E230" s="30"/>
      <c r="F230" s="30"/>
      <c r="G230" s="30"/>
      <c r="H230" s="30"/>
      <c r="I230" s="30"/>
    </row>
    <row r="231" spans="1:9" ht="12.75">
      <c r="A231" s="94"/>
      <c r="B231" s="100" t="s">
        <v>140</v>
      </c>
      <c r="C231" s="99"/>
      <c r="D231" s="99"/>
      <c r="E231" s="99"/>
      <c r="F231" s="99"/>
      <c r="G231" s="99"/>
      <c r="H231" s="99"/>
      <c r="I231" s="99"/>
    </row>
    <row r="232" spans="1:9" ht="12.75">
      <c r="A232" s="94"/>
      <c r="B232" s="99"/>
      <c r="C232" s="99"/>
      <c r="D232" s="99"/>
      <c r="E232" s="99"/>
      <c r="F232" s="99"/>
      <c r="G232" s="99"/>
      <c r="H232" s="99"/>
      <c r="I232" s="99"/>
    </row>
    <row r="233" spans="1:9" ht="12.75">
      <c r="A233" s="94"/>
      <c r="B233" s="78"/>
      <c r="C233" s="78"/>
      <c r="D233" s="78"/>
      <c r="E233" s="78"/>
      <c r="F233" s="78"/>
      <c r="G233" s="78"/>
      <c r="H233" s="78"/>
      <c r="I233" s="78"/>
    </row>
    <row r="234" spans="1:9" ht="12.75">
      <c r="A234" s="94"/>
      <c r="B234" s="75" t="s">
        <v>179</v>
      </c>
      <c r="C234" s="30"/>
      <c r="D234" s="30"/>
      <c r="E234" s="30"/>
      <c r="F234" s="30"/>
      <c r="G234" s="30"/>
      <c r="H234" s="30"/>
      <c r="I234" s="30"/>
    </row>
    <row r="235" spans="1:9" ht="12.75">
      <c r="A235" s="94"/>
      <c r="B235" s="101" t="s">
        <v>141</v>
      </c>
      <c r="C235" s="101"/>
      <c r="D235" s="101"/>
      <c r="E235" s="101"/>
      <c r="F235" s="101"/>
      <c r="G235" s="101"/>
      <c r="H235" s="101"/>
      <c r="I235" s="101"/>
    </row>
    <row r="236" spans="1:9" ht="12.75">
      <c r="A236" s="94"/>
      <c r="B236" s="101"/>
      <c r="C236" s="101"/>
      <c r="D236" s="101"/>
      <c r="E236" s="101"/>
      <c r="F236" s="101"/>
      <c r="G236" s="101"/>
      <c r="H236" s="101"/>
      <c r="I236" s="101"/>
    </row>
    <row r="237" spans="1:9" ht="12.75">
      <c r="A237" s="94"/>
      <c r="B237" s="95"/>
      <c r="C237" s="95"/>
      <c r="D237" s="95"/>
      <c r="E237" s="95"/>
      <c r="F237" s="95"/>
      <c r="G237" s="95"/>
      <c r="H237" s="95"/>
      <c r="I237" s="95"/>
    </row>
    <row r="238" spans="1:9" ht="12.75">
      <c r="A238" s="94"/>
      <c r="B238" s="30" t="s">
        <v>180</v>
      </c>
      <c r="C238" s="30"/>
      <c r="D238" s="30"/>
      <c r="E238" s="30"/>
      <c r="F238" s="30"/>
      <c r="G238" s="30"/>
      <c r="H238" s="30"/>
      <c r="I238" s="30"/>
    </row>
    <row r="239" spans="1:9" ht="12.75">
      <c r="A239" s="94"/>
      <c r="B239" s="30"/>
      <c r="C239" s="30"/>
      <c r="D239" s="30"/>
      <c r="E239" s="30"/>
      <c r="F239" s="30"/>
      <c r="G239" s="30"/>
      <c r="H239" s="30"/>
      <c r="I239" s="30"/>
    </row>
    <row r="240" spans="1:9" ht="12.75">
      <c r="A240" s="51"/>
      <c r="B240" s="30" t="s">
        <v>219</v>
      </c>
      <c r="C240" s="30"/>
      <c r="D240" s="30"/>
      <c r="E240" s="30"/>
      <c r="F240" s="30"/>
      <c r="G240" s="30"/>
      <c r="H240" s="30"/>
      <c r="I240" s="30"/>
    </row>
    <row r="241" spans="1:9" ht="12.75">
      <c r="A241" s="51"/>
      <c r="B241" s="30" t="s">
        <v>216</v>
      </c>
      <c r="C241" s="30"/>
      <c r="D241" s="30"/>
      <c r="E241" s="30"/>
      <c r="F241" s="30"/>
      <c r="G241" s="30"/>
      <c r="H241" s="30"/>
      <c r="I241" s="30"/>
    </row>
    <row r="242" spans="1:9" ht="12.75">
      <c r="A242" s="51"/>
      <c r="B242" s="30"/>
      <c r="C242" s="30"/>
      <c r="D242" s="30"/>
      <c r="E242" s="30"/>
      <c r="F242" s="30"/>
      <c r="G242" s="30"/>
      <c r="H242" s="30"/>
      <c r="I242" s="30"/>
    </row>
    <row r="243" spans="1:9" ht="12.75">
      <c r="A243" s="51"/>
      <c r="B243" s="30"/>
      <c r="C243" s="30"/>
      <c r="D243" s="30"/>
      <c r="E243" s="30"/>
      <c r="F243" s="35" t="s">
        <v>12</v>
      </c>
      <c r="G243" s="30"/>
      <c r="H243" s="30"/>
      <c r="I243" s="30"/>
    </row>
    <row r="244" spans="1:9" ht="12.75">
      <c r="A244" s="51"/>
      <c r="B244" s="30" t="s">
        <v>87</v>
      </c>
      <c r="C244" s="30"/>
      <c r="D244" s="30"/>
      <c r="E244" s="30"/>
      <c r="F244" s="53">
        <v>2000</v>
      </c>
      <c r="G244" s="30"/>
      <c r="H244" s="30"/>
      <c r="I244" s="30"/>
    </row>
    <row r="245" spans="1:9" ht="12.75">
      <c r="A245" s="51"/>
      <c r="B245" s="30" t="s">
        <v>88</v>
      </c>
      <c r="C245" s="30"/>
      <c r="D245" s="30"/>
      <c r="E245" s="30"/>
      <c r="F245" s="53">
        <v>2000</v>
      </c>
      <c r="G245" s="30"/>
      <c r="H245" s="30"/>
      <c r="I245" s="30"/>
    </row>
    <row r="246" spans="1:9" ht="12.75">
      <c r="A246" s="51"/>
      <c r="B246" s="30" t="s">
        <v>217</v>
      </c>
      <c r="C246" s="30"/>
      <c r="D246" s="30"/>
      <c r="E246" s="30"/>
      <c r="F246" s="53">
        <v>1276</v>
      </c>
      <c r="G246" s="30"/>
      <c r="H246" s="30"/>
      <c r="I246" s="30"/>
    </row>
    <row r="247" spans="1:9" ht="13.5" thickBot="1">
      <c r="A247" s="51"/>
      <c r="B247" s="30"/>
      <c r="C247" s="30"/>
      <c r="D247" s="30"/>
      <c r="E247" s="30"/>
      <c r="F247" s="84">
        <f>SUM(F244:F246)</f>
        <v>5276</v>
      </c>
      <c r="G247" s="30"/>
      <c r="H247" s="30"/>
      <c r="I247" s="30"/>
    </row>
    <row r="248" spans="2:9" ht="13.5" thickTop="1">
      <c r="B248" s="30"/>
      <c r="C248" s="30"/>
      <c r="D248" s="30"/>
      <c r="E248" s="30"/>
      <c r="F248" s="85"/>
      <c r="G248" s="30"/>
      <c r="H248" s="30"/>
      <c r="I248" s="30"/>
    </row>
    <row r="250" spans="1:8" ht="12.75">
      <c r="A250" s="39" t="s">
        <v>89</v>
      </c>
      <c r="B250" s="41" t="s">
        <v>181</v>
      </c>
      <c r="C250" s="30"/>
      <c r="D250" s="30"/>
      <c r="E250" s="30"/>
      <c r="F250" s="30"/>
      <c r="G250" s="30"/>
      <c r="H250" s="30"/>
    </row>
    <row r="251" spans="2:8" ht="12.75">
      <c r="B251" s="30"/>
      <c r="C251" s="30"/>
      <c r="D251" s="30"/>
      <c r="E251" s="30"/>
      <c r="F251" s="30"/>
      <c r="G251" s="30"/>
      <c r="H251" s="30"/>
    </row>
    <row r="252" spans="2:8" ht="12.75">
      <c r="B252" s="58"/>
      <c r="C252" s="58"/>
      <c r="D252" s="89" t="s">
        <v>90</v>
      </c>
      <c r="E252" s="89"/>
      <c r="F252" s="89" t="s">
        <v>91</v>
      </c>
      <c r="G252" s="89"/>
      <c r="H252" s="89" t="s">
        <v>45</v>
      </c>
    </row>
    <row r="253" spans="2:8" ht="12.75">
      <c r="B253" s="90" t="s">
        <v>92</v>
      </c>
      <c r="C253" s="90"/>
      <c r="D253" s="91" t="s">
        <v>12</v>
      </c>
      <c r="E253" s="90"/>
      <c r="F253" s="91" t="s">
        <v>12</v>
      </c>
      <c r="G253" s="90"/>
      <c r="H253" s="91" t="s">
        <v>12</v>
      </c>
    </row>
    <row r="254" spans="2:8" ht="8.25" customHeight="1">
      <c r="B254" s="30"/>
      <c r="C254" s="30"/>
      <c r="D254" s="30"/>
      <c r="E254" s="30"/>
      <c r="F254" s="30"/>
      <c r="G254" s="30"/>
      <c r="H254" s="30"/>
    </row>
    <row r="255" spans="2:8" ht="12.75">
      <c r="B255" s="30" t="s">
        <v>93</v>
      </c>
      <c r="C255" s="30"/>
      <c r="D255" s="53">
        <v>5802</v>
      </c>
      <c r="E255" s="53"/>
      <c r="F255" s="53">
        <v>0</v>
      </c>
      <c r="G255" s="53"/>
      <c r="H255" s="53">
        <f>SUM(D255:G255)</f>
        <v>5802</v>
      </c>
    </row>
    <row r="256" spans="1:9" ht="8.25" customHeight="1">
      <c r="A256" s="51"/>
      <c r="B256" s="30"/>
      <c r="C256" s="30"/>
      <c r="D256" s="53"/>
      <c r="E256" s="53"/>
      <c r="F256" s="53"/>
      <c r="G256" s="53"/>
      <c r="H256" s="53"/>
      <c r="I256" s="30"/>
    </row>
    <row r="257" spans="1:9" ht="12.75">
      <c r="A257" s="51"/>
      <c r="B257" s="30" t="s">
        <v>94</v>
      </c>
      <c r="C257" s="30"/>
      <c r="D257" s="53">
        <v>5170</v>
      </c>
      <c r="E257" s="53"/>
      <c r="F257" s="53">
        <v>0</v>
      </c>
      <c r="G257" s="53"/>
      <c r="H257" s="53">
        <f>SUM(D257:G257)</f>
        <v>5170</v>
      </c>
      <c r="I257" s="30"/>
    </row>
    <row r="258" spans="1:9" ht="6.75" customHeight="1">
      <c r="A258" s="51"/>
      <c r="B258" s="30"/>
      <c r="C258" s="30"/>
      <c r="D258" s="53"/>
      <c r="E258" s="53"/>
      <c r="F258" s="53"/>
      <c r="G258" s="53"/>
      <c r="H258" s="53"/>
      <c r="I258" s="30"/>
    </row>
    <row r="259" spans="1:9" ht="13.5" thickBot="1">
      <c r="A259" s="51"/>
      <c r="B259" s="30"/>
      <c r="C259" s="30"/>
      <c r="D259" s="84">
        <f>SUM(D255:D258)</f>
        <v>10972</v>
      </c>
      <c r="E259" s="30"/>
      <c r="F259" s="84">
        <f>SUM(F255:F258)</f>
        <v>0</v>
      </c>
      <c r="G259" s="30"/>
      <c r="H259" s="84">
        <f>SUM(H255:H258)</f>
        <v>10972</v>
      </c>
      <c r="I259" s="30"/>
    </row>
    <row r="260" spans="1:9" ht="13.5" thickTop="1">
      <c r="A260" s="51"/>
      <c r="B260" s="30"/>
      <c r="C260" s="30"/>
      <c r="D260" s="30"/>
      <c r="E260" s="30"/>
      <c r="F260" s="30"/>
      <c r="G260" s="30"/>
      <c r="H260" s="30"/>
      <c r="I260" s="30"/>
    </row>
    <row r="262" spans="1:2" ht="12.75">
      <c r="A262" s="39" t="s">
        <v>95</v>
      </c>
      <c r="B262" s="9" t="s">
        <v>96</v>
      </c>
    </row>
    <row r="267" spans="1:2" ht="12.75">
      <c r="A267" s="39" t="s">
        <v>97</v>
      </c>
      <c r="B267" s="9" t="s">
        <v>98</v>
      </c>
    </row>
    <row r="273" spans="1:2" ht="12.75">
      <c r="A273" s="39" t="s">
        <v>99</v>
      </c>
      <c r="B273" s="41" t="s">
        <v>182</v>
      </c>
    </row>
    <row r="274" spans="1:2" ht="12.75">
      <c r="A274" s="39"/>
      <c r="B274" s="9"/>
    </row>
    <row r="275" spans="1:2" ht="12.75">
      <c r="A275" s="39"/>
      <c r="B275" s="5" t="s">
        <v>100</v>
      </c>
    </row>
    <row r="276" ht="12.75">
      <c r="A276" s="39"/>
    </row>
    <row r="277" spans="1:10" ht="12.75">
      <c r="A277" s="39"/>
      <c r="B277" s="9"/>
      <c r="F277" s="54" t="s">
        <v>153</v>
      </c>
      <c r="G277" s="55"/>
      <c r="H277" s="6" t="s">
        <v>152</v>
      </c>
      <c r="I277" s="55"/>
      <c r="J277" s="55"/>
    </row>
    <row r="278" spans="1:10" ht="12.75">
      <c r="A278" s="39"/>
      <c r="B278" s="9"/>
      <c r="F278" s="10" t="s">
        <v>8</v>
      </c>
      <c r="G278" s="55"/>
      <c r="H278" s="10" t="s">
        <v>8</v>
      </c>
      <c r="I278" s="55"/>
      <c r="J278" s="55"/>
    </row>
    <row r="279" spans="1:10" ht="12.75">
      <c r="A279" s="39"/>
      <c r="B279" s="9"/>
      <c r="F279" s="10" t="s">
        <v>10</v>
      </c>
      <c r="G279" s="55"/>
      <c r="H279" s="10" t="s">
        <v>11</v>
      </c>
      <c r="I279" s="55"/>
      <c r="J279" s="55"/>
    </row>
    <row r="280" spans="6:8" ht="12.75">
      <c r="F280" s="10" t="s">
        <v>195</v>
      </c>
      <c r="H280" s="10" t="s">
        <v>195</v>
      </c>
    </row>
    <row r="281" spans="6:8" ht="12.75">
      <c r="F281" s="52"/>
      <c r="G281" s="30"/>
      <c r="H281" s="52"/>
    </row>
    <row r="282" spans="2:8" ht="13.5" thickBot="1">
      <c r="B282" s="5" t="s">
        <v>101</v>
      </c>
      <c r="F282" s="86">
        <f>'Income sttmt'!B42</f>
        <v>2730</v>
      </c>
      <c r="G282" s="53"/>
      <c r="H282" s="86">
        <f>'Income sttmt'!F42</f>
        <v>6995</v>
      </c>
    </row>
    <row r="283" spans="6:8" ht="13.5" thickTop="1">
      <c r="F283" s="87"/>
      <c r="G283" s="53"/>
      <c r="H283" s="87"/>
    </row>
    <row r="284" spans="2:8" ht="12.75">
      <c r="B284" s="5" t="s">
        <v>102</v>
      </c>
      <c r="F284" s="87"/>
      <c r="G284" s="53"/>
      <c r="H284" s="87"/>
    </row>
    <row r="285" spans="2:8" ht="13.5" thickBot="1">
      <c r="B285" s="5" t="s">
        <v>103</v>
      </c>
      <c r="F285" s="86">
        <v>65241</v>
      </c>
      <c r="G285" s="53"/>
      <c r="H285" s="86">
        <v>65241</v>
      </c>
    </row>
    <row r="286" spans="6:8" ht="13.5" thickTop="1">
      <c r="F286" s="87"/>
      <c r="G286" s="53"/>
      <c r="H286" s="87"/>
    </row>
    <row r="287" spans="2:8" ht="13.5" thickBot="1">
      <c r="B287" s="5" t="s">
        <v>104</v>
      </c>
      <c r="F287" s="88">
        <f>F282/F285*100</f>
        <v>4.184485216351681</v>
      </c>
      <c r="G287" s="53"/>
      <c r="H287" s="88">
        <f>H282/H285*100</f>
        <v>10.721785380358977</v>
      </c>
    </row>
    <row r="288" spans="6:8" ht="13.5" thickTop="1">
      <c r="F288" s="87"/>
      <c r="G288" s="53"/>
      <c r="H288" s="87"/>
    </row>
    <row r="289" spans="6:8" ht="12.75">
      <c r="F289" s="56"/>
      <c r="G289" s="50"/>
      <c r="H289" s="56"/>
    </row>
    <row r="290" spans="6:8" ht="12.75">
      <c r="F290" s="56"/>
      <c r="G290" s="50"/>
      <c r="H290" s="56"/>
    </row>
    <row r="291" spans="6:8" ht="12.75">
      <c r="F291" s="10"/>
      <c r="H291" s="10"/>
    </row>
    <row r="292" spans="6:8" ht="12.75">
      <c r="F292" s="10"/>
      <c r="H292" s="10"/>
    </row>
    <row r="293" ht="13.5">
      <c r="A293" s="57"/>
    </row>
    <row r="294" spans="1:2" ht="12.75">
      <c r="A294" s="39" t="s">
        <v>220</v>
      </c>
      <c r="B294" s="41" t="s">
        <v>221</v>
      </c>
    </row>
    <row r="296" ht="12.75">
      <c r="B296" s="5" t="s">
        <v>222</v>
      </c>
    </row>
    <row r="297" ht="12.75">
      <c r="B297" s="5" t="s">
        <v>223</v>
      </c>
    </row>
  </sheetData>
  <mergeCells count="6">
    <mergeCell ref="B47:I48"/>
    <mergeCell ref="C62:D64"/>
    <mergeCell ref="B231:I232"/>
    <mergeCell ref="B235:I236"/>
    <mergeCell ref="C65:D66"/>
    <mergeCell ref="C68:D69"/>
  </mergeCells>
  <printOptions horizontalCentered="1"/>
  <pageMargins left="0.7480314960629921" right="0.7480314960629921" top="0.7874015748031497" bottom="0.8661417322834646" header="0.5118110236220472" footer="0.5118110236220472"/>
  <pageSetup firstPageNumber="5" useFirstPageNumber="1" horizontalDpi="600" verticalDpi="600" orientation="portrait" scale="86" r:id="rId2"/>
  <headerFooter alignWithMargins="0">
    <oddFooter>&amp;CPage &amp;P</oddFooter>
  </headerFooter>
  <rowBreaks count="4" manualBreakCount="4">
    <brk id="54" max="255" man="1"/>
    <brk id="113" max="255" man="1"/>
    <brk id="203" max="255" man="1"/>
    <brk id="26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PENERBITAN PELANGI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PENERBITAN PELANGI</dc:creator>
  <cp:keywords/>
  <dc:description/>
  <cp:lastModifiedBy>Ernst &amp; Young</cp:lastModifiedBy>
  <cp:lastPrinted>2004-08-18T06:14:42Z</cp:lastPrinted>
  <dcterms:created xsi:type="dcterms:W3CDTF">2004-04-06T06:04:43Z</dcterms:created>
  <dcterms:modified xsi:type="dcterms:W3CDTF">2004-08-19T06:52:48Z</dcterms:modified>
  <cp:category/>
  <cp:version/>
  <cp:contentType/>
  <cp:contentStatus/>
</cp:coreProperties>
</file>